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_\OneDrive\Documentos\MIS DOCUMENTOS 2020\1.- TRIMESTRALES\6.- estado analitico del egreso jUNIO 20\CONAC\"/>
    </mc:Choice>
  </mc:AlternateContent>
  <xr:revisionPtr revIDLastSave="0" documentId="8_{707F6FD6-9F35-45CC-B20F-56D35ADBB8C8}" xr6:coauthVersionLast="45" xr6:coauthVersionMax="45" xr10:uidLastSave="{00000000-0000-0000-0000-000000000000}"/>
  <bookViews>
    <workbookView xWindow="-120" yWindow="-120" windowWidth="20730" windowHeight="11160" xr2:uid="{9711461A-FB66-4FCA-A75F-B91FCD16242F}"/>
  </bookViews>
  <sheets>
    <sheet name="ADMTVA (a) LDF" sheetId="1" r:id="rId1"/>
  </sheets>
  <externalReferences>
    <externalReference r:id="rId2"/>
  </externalReferences>
  <definedNames>
    <definedName name="AÑOA">[1]ENTORNO!$B$18</definedName>
    <definedName name="AÑOP">[1]ENTORNO!$B$17</definedName>
    <definedName name="_xlnm.Print_Area" localSheetId="0">'ADMTVA (a) LDF'!$A$1:$G$252</definedName>
    <definedName name="FACTOR">[1]ENTORNO!$D$13</definedName>
    <definedName name="Factor_de_Actualizacion_para_llevar_a_pesos_constantes_los">"B/G"</definedName>
    <definedName name="_xlnm.Print_Titles" localSheetId="0">'ADMTVA (a) LDF'!$1:$12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8" i="1" l="1"/>
  <c r="G248" i="1"/>
  <c r="F248" i="1"/>
  <c r="E248" i="1"/>
  <c r="D248" i="1"/>
  <c r="C247" i="1"/>
  <c r="C246" i="1"/>
  <c r="C245" i="1"/>
  <c r="C244" i="1"/>
  <c r="C243" i="1"/>
  <c r="C242" i="1"/>
  <c r="C241" i="1"/>
  <c r="C240" i="1"/>
  <c r="C239" i="1"/>
  <c r="C238" i="1"/>
  <c r="F236" i="1"/>
  <c r="F235" i="1" s="1"/>
  <c r="F234" i="1" s="1"/>
  <c r="F233" i="1" s="1"/>
  <c r="F232" i="1" s="1"/>
  <c r="E236" i="1"/>
  <c r="E235" i="1" s="1"/>
  <c r="C237" i="1"/>
  <c r="B236" i="1"/>
  <c r="B235" i="1" s="1"/>
  <c r="B234" i="1" s="1"/>
  <c r="B233" i="1" s="1"/>
  <c r="B232" i="1" s="1"/>
  <c r="G236" i="1"/>
  <c r="G235" i="1" s="1"/>
  <c r="G234" i="1" s="1"/>
  <c r="G233" i="1" s="1"/>
  <c r="G232" i="1" s="1"/>
  <c r="D236" i="1"/>
  <c r="D235" i="1" s="1"/>
  <c r="D234" i="1" s="1"/>
  <c r="D233" i="1" s="1"/>
  <c r="D232" i="1" s="1"/>
  <c r="F229" i="1"/>
  <c r="F228" i="1" s="1"/>
  <c r="F227" i="1" s="1"/>
  <c r="F225" i="1" s="1"/>
  <c r="E229" i="1"/>
  <c r="E228" i="1" s="1"/>
  <c r="E227" i="1" s="1"/>
  <c r="E225" i="1" s="1"/>
  <c r="C230" i="1"/>
  <c r="C229" i="1" s="1"/>
  <c r="C228" i="1" s="1"/>
  <c r="C227" i="1" s="1"/>
  <c r="C225" i="1" s="1"/>
  <c r="B229" i="1"/>
  <c r="B228" i="1" s="1"/>
  <c r="B227" i="1" s="1"/>
  <c r="B225" i="1" s="1"/>
  <c r="G229" i="1"/>
  <c r="G228" i="1" s="1"/>
  <c r="G227" i="1" s="1"/>
  <c r="G225" i="1" s="1"/>
  <c r="D229" i="1"/>
  <c r="D228" i="1" s="1"/>
  <c r="D227" i="1" s="1"/>
  <c r="D225" i="1" s="1"/>
  <c r="C223" i="1"/>
  <c r="C222" i="1"/>
  <c r="C221" i="1"/>
  <c r="G220" i="1"/>
  <c r="F220" i="1"/>
  <c r="F219" i="1" s="1"/>
  <c r="F218" i="1" s="1"/>
  <c r="E220" i="1"/>
  <c r="B220" i="1"/>
  <c r="B219" i="1" s="1"/>
  <c r="B218" i="1" s="1"/>
  <c r="G219" i="1"/>
  <c r="G218" i="1" s="1"/>
  <c r="E219" i="1"/>
  <c r="E218" i="1" s="1"/>
  <c r="C216" i="1"/>
  <c r="G214" i="1"/>
  <c r="F214" i="1"/>
  <c r="C215" i="1"/>
  <c r="C214" i="1" s="1"/>
  <c r="B214" i="1"/>
  <c r="E214" i="1"/>
  <c r="D214" i="1"/>
  <c r="C213" i="1"/>
  <c r="C212" i="1"/>
  <c r="F210" i="1"/>
  <c r="E210" i="1"/>
  <c r="C211" i="1"/>
  <c r="C210" i="1" s="1"/>
  <c r="B210" i="1"/>
  <c r="G210" i="1"/>
  <c r="D210" i="1"/>
  <c r="C209" i="1"/>
  <c r="C208" i="1"/>
  <c r="C207" i="1"/>
  <c r="C206" i="1"/>
  <c r="F204" i="1"/>
  <c r="E204" i="1"/>
  <c r="C205" i="1"/>
  <c r="C204" i="1" s="1"/>
  <c r="B204" i="1"/>
  <c r="G204" i="1"/>
  <c r="D204" i="1"/>
  <c r="C203" i="1"/>
  <c r="G201" i="1"/>
  <c r="C202" i="1"/>
  <c r="F201" i="1"/>
  <c r="E201" i="1"/>
  <c r="B201" i="1"/>
  <c r="C200" i="1"/>
  <c r="C199" i="1"/>
  <c r="C198" i="1"/>
  <c r="C197" i="1" s="1"/>
  <c r="G197" i="1"/>
  <c r="F197" i="1"/>
  <c r="E197" i="1"/>
  <c r="B197" i="1"/>
  <c r="C196" i="1"/>
  <c r="F194" i="1"/>
  <c r="E194" i="1"/>
  <c r="C195" i="1"/>
  <c r="C194" i="1" s="1"/>
  <c r="B194" i="1"/>
  <c r="G194" i="1"/>
  <c r="D194" i="1"/>
  <c r="C193" i="1"/>
  <c r="C192" i="1"/>
  <c r="G191" i="1"/>
  <c r="F191" i="1"/>
  <c r="E191" i="1"/>
  <c r="B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E171" i="1"/>
  <c r="E170" i="1" s="1"/>
  <c r="C172" i="1"/>
  <c r="G171" i="1"/>
  <c r="F171" i="1"/>
  <c r="B171" i="1"/>
  <c r="B170" i="1" s="1"/>
  <c r="C169" i="1"/>
  <c r="C168" i="1"/>
  <c r="C167" i="1"/>
  <c r="C166" i="1"/>
  <c r="C165" i="1"/>
  <c r="E163" i="1"/>
  <c r="C164" i="1"/>
  <c r="G163" i="1"/>
  <c r="F163" i="1"/>
  <c r="B163" i="1"/>
  <c r="C162" i="1"/>
  <c r="C161" i="1"/>
  <c r="C160" i="1"/>
  <c r="C159" i="1"/>
  <c r="C158" i="1"/>
  <c r="C157" i="1"/>
  <c r="E155" i="1"/>
  <c r="C156" i="1"/>
  <c r="G155" i="1"/>
  <c r="F155" i="1"/>
  <c r="B155" i="1"/>
  <c r="C154" i="1"/>
  <c r="C153" i="1"/>
  <c r="C152" i="1"/>
  <c r="C151" i="1"/>
  <c r="C150" i="1"/>
  <c r="C148" i="1"/>
  <c r="C146" i="1"/>
  <c r="C144" i="1"/>
  <c r="C142" i="1"/>
  <c r="C140" i="1"/>
  <c r="F137" i="1"/>
  <c r="F136" i="1" s="1"/>
  <c r="E137" i="1"/>
  <c r="E136" i="1" s="1"/>
  <c r="C138" i="1"/>
  <c r="G137" i="1"/>
  <c r="B137" i="1"/>
  <c r="B136" i="1" s="1"/>
  <c r="B135" i="1" s="1"/>
  <c r="B134" i="1" s="1"/>
  <c r="B133" i="1" s="1"/>
  <c r="B132" i="1" s="1"/>
  <c r="G129" i="1"/>
  <c r="F129" i="1"/>
  <c r="E129" i="1"/>
  <c r="D129" i="1"/>
  <c r="B129" i="1"/>
  <c r="C127" i="1"/>
  <c r="C123" i="1"/>
  <c r="C121" i="1"/>
  <c r="C120" i="1"/>
  <c r="C119" i="1"/>
  <c r="G117" i="1"/>
  <c r="G116" i="1" s="1"/>
  <c r="G115" i="1" s="1"/>
  <c r="G114" i="1" s="1"/>
  <c r="G113" i="1" s="1"/>
  <c r="D117" i="1"/>
  <c r="D116" i="1" s="1"/>
  <c r="D115" i="1" s="1"/>
  <c r="D114" i="1" s="1"/>
  <c r="D113" i="1" s="1"/>
  <c r="F117" i="1"/>
  <c r="F116" i="1" s="1"/>
  <c r="F115" i="1" s="1"/>
  <c r="F114" i="1" s="1"/>
  <c r="F113" i="1" s="1"/>
  <c r="E117" i="1"/>
  <c r="E116" i="1" s="1"/>
  <c r="B117" i="1"/>
  <c r="B116" i="1" s="1"/>
  <c r="B115" i="1" s="1"/>
  <c r="B114" i="1" s="1"/>
  <c r="B113" i="1" s="1"/>
  <c r="G110" i="1"/>
  <c r="G109" i="1" s="1"/>
  <c r="G108" i="1" s="1"/>
  <c r="G106" i="1" s="1"/>
  <c r="C111" i="1"/>
  <c r="C110" i="1" s="1"/>
  <c r="C109" i="1" s="1"/>
  <c r="C108" i="1" s="1"/>
  <c r="C106" i="1" s="1"/>
  <c r="B110" i="1"/>
  <c r="B109" i="1" s="1"/>
  <c r="B108" i="1" s="1"/>
  <c r="B106" i="1" s="1"/>
  <c r="F110" i="1"/>
  <c r="F109" i="1" s="1"/>
  <c r="F108" i="1" s="1"/>
  <c r="F106" i="1" s="1"/>
  <c r="E110" i="1"/>
  <c r="E109" i="1" s="1"/>
  <c r="E108" i="1" s="1"/>
  <c r="E106" i="1" s="1"/>
  <c r="D110" i="1"/>
  <c r="D109" i="1" s="1"/>
  <c r="D108" i="1" s="1"/>
  <c r="D106" i="1" s="1"/>
  <c r="C104" i="1"/>
  <c r="C103" i="1"/>
  <c r="E101" i="1"/>
  <c r="E100" i="1" s="1"/>
  <c r="E99" i="1" s="1"/>
  <c r="C102" i="1"/>
  <c r="B101" i="1"/>
  <c r="B100" i="1" s="1"/>
  <c r="B99" i="1" s="1"/>
  <c r="G101" i="1"/>
  <c r="G100" i="1" s="1"/>
  <c r="G99" i="1" s="1"/>
  <c r="F101" i="1"/>
  <c r="D101" i="1"/>
  <c r="D100" i="1" s="1"/>
  <c r="D99" i="1" s="1"/>
  <c r="F100" i="1"/>
  <c r="F99" i="1" s="1"/>
  <c r="C97" i="1"/>
  <c r="G95" i="1"/>
  <c r="D95" i="1"/>
  <c r="F95" i="1"/>
  <c r="E95" i="1"/>
  <c r="B95" i="1"/>
  <c r="C94" i="1"/>
  <c r="C93" i="1"/>
  <c r="G91" i="1"/>
  <c r="C92" i="1"/>
  <c r="B91" i="1"/>
  <c r="F91" i="1"/>
  <c r="E91" i="1"/>
  <c r="D91" i="1"/>
  <c r="C90" i="1"/>
  <c r="C89" i="1"/>
  <c r="C88" i="1"/>
  <c r="C87" i="1"/>
  <c r="G85" i="1"/>
  <c r="F85" i="1"/>
  <c r="C86" i="1"/>
  <c r="B85" i="1"/>
  <c r="E85" i="1"/>
  <c r="D85" i="1"/>
  <c r="C84" i="1"/>
  <c r="E82" i="1"/>
  <c r="C83" i="1"/>
  <c r="C82" i="1" s="1"/>
  <c r="G82" i="1"/>
  <c r="F82" i="1"/>
  <c r="B82" i="1"/>
  <c r="C81" i="1"/>
  <c r="C80" i="1"/>
  <c r="E78" i="1"/>
  <c r="C79" i="1"/>
  <c r="G78" i="1"/>
  <c r="F78" i="1"/>
  <c r="B78" i="1"/>
  <c r="C77" i="1"/>
  <c r="G75" i="1"/>
  <c r="C76" i="1"/>
  <c r="B75" i="1"/>
  <c r="F75" i="1"/>
  <c r="E75" i="1"/>
  <c r="D75" i="1"/>
  <c r="C74" i="1"/>
  <c r="E72" i="1"/>
  <c r="C73" i="1"/>
  <c r="C72" i="1" s="1"/>
  <c r="G72" i="1"/>
  <c r="F72" i="1"/>
  <c r="B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G52" i="1"/>
  <c r="C53" i="1"/>
  <c r="B52" i="1"/>
  <c r="B51" i="1" s="1"/>
  <c r="F52" i="1"/>
  <c r="E52" i="1"/>
  <c r="E51" i="1" s="1"/>
  <c r="D52" i="1"/>
  <c r="C50" i="1"/>
  <c r="C49" i="1"/>
  <c r="C48" i="1"/>
  <c r="C47" i="1"/>
  <c r="C46" i="1"/>
  <c r="G44" i="1"/>
  <c r="F44" i="1"/>
  <c r="C45" i="1"/>
  <c r="B44" i="1"/>
  <c r="E44" i="1"/>
  <c r="C43" i="1"/>
  <c r="C42" i="1"/>
  <c r="C41" i="1"/>
  <c r="C40" i="1"/>
  <c r="C39" i="1"/>
  <c r="C38" i="1"/>
  <c r="G36" i="1"/>
  <c r="F36" i="1"/>
  <c r="F18" i="1" s="1"/>
  <c r="F17" i="1" s="1"/>
  <c r="C37" i="1"/>
  <c r="B36" i="1"/>
  <c r="E36" i="1"/>
  <c r="D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D18" i="1"/>
  <c r="G18" i="1"/>
  <c r="C19" i="1"/>
  <c r="B18" i="1"/>
  <c r="B17" i="1" s="1"/>
  <c r="B16" i="1" s="1"/>
  <c r="B15" i="1" s="1"/>
  <c r="B14" i="1" s="1"/>
  <c r="B13" i="1" s="1"/>
  <c r="E18" i="1"/>
  <c r="E115" i="1" l="1"/>
  <c r="E114" i="1" s="1"/>
  <c r="E113" i="1" s="1"/>
  <c r="G136" i="1"/>
  <c r="G135" i="1" s="1"/>
  <c r="G134" i="1" s="1"/>
  <c r="G133" i="1" s="1"/>
  <c r="G132" i="1" s="1"/>
  <c r="F170" i="1"/>
  <c r="F135" i="1" s="1"/>
  <c r="F134" i="1" s="1"/>
  <c r="F133" i="1" s="1"/>
  <c r="F132" i="1" s="1"/>
  <c r="B250" i="1"/>
  <c r="C44" i="1"/>
  <c r="C52" i="1"/>
  <c r="C155" i="1"/>
  <c r="G170" i="1"/>
  <c r="C201" i="1"/>
  <c r="C220" i="1"/>
  <c r="C219" i="1" s="1"/>
  <c r="C218" i="1" s="1"/>
  <c r="C236" i="1"/>
  <c r="C235" i="1" s="1"/>
  <c r="F51" i="1"/>
  <c r="F16" i="1" s="1"/>
  <c r="F15" i="1" s="1"/>
  <c r="F14" i="1" s="1"/>
  <c r="F13" i="1" s="1"/>
  <c r="F250" i="1" s="1"/>
  <c r="E17" i="1"/>
  <c r="E16" i="1" s="1"/>
  <c r="E15" i="1" s="1"/>
  <c r="E14" i="1" s="1"/>
  <c r="E13" i="1" s="1"/>
  <c r="G17" i="1"/>
  <c r="G16" i="1" s="1"/>
  <c r="G15" i="1" s="1"/>
  <c r="G14" i="1" s="1"/>
  <c r="G13" i="1" s="1"/>
  <c r="C36" i="1"/>
  <c r="G51" i="1"/>
  <c r="E135" i="1"/>
  <c r="E134" i="1" s="1"/>
  <c r="E133" i="1" s="1"/>
  <c r="C171" i="1"/>
  <c r="C170" i="1" s="1"/>
  <c r="C191" i="1"/>
  <c r="E234" i="1"/>
  <c r="E233" i="1" s="1"/>
  <c r="E232" i="1" s="1"/>
  <c r="C75" i="1"/>
  <c r="C78" i="1"/>
  <c r="C85" i="1"/>
  <c r="C91" i="1"/>
  <c r="C101" i="1"/>
  <c r="C100" i="1" s="1"/>
  <c r="C99" i="1" s="1"/>
  <c r="C20" i="1"/>
  <c r="C18" i="1" s="1"/>
  <c r="C17" i="1" s="1"/>
  <c r="C96" i="1"/>
  <c r="C95" i="1" s="1"/>
  <c r="C118" i="1"/>
  <c r="C163" i="1"/>
  <c r="D72" i="1"/>
  <c r="D78" i="1"/>
  <c r="D82" i="1"/>
  <c r="C124" i="1"/>
  <c r="C128" i="1"/>
  <c r="C141" i="1"/>
  <c r="C145" i="1"/>
  <c r="C149" i="1"/>
  <c r="D44" i="1"/>
  <c r="D17" i="1" s="1"/>
  <c r="C125" i="1"/>
  <c r="C130" i="1"/>
  <c r="C129" i="1" s="1"/>
  <c r="C234" i="1"/>
  <c r="C233" i="1" s="1"/>
  <c r="C232" i="1" s="1"/>
  <c r="C122" i="1"/>
  <c r="C126" i="1"/>
  <c r="C139" i="1"/>
  <c r="C143" i="1"/>
  <c r="C147" i="1"/>
  <c r="C249" i="1"/>
  <c r="C248" i="1" s="1"/>
  <c r="D155" i="1"/>
  <c r="D137" i="1" s="1"/>
  <c r="D136" i="1" s="1"/>
  <c r="D163" i="1"/>
  <c r="D171" i="1"/>
  <c r="D191" i="1"/>
  <c r="D197" i="1"/>
  <c r="D201" i="1"/>
  <c r="D220" i="1"/>
  <c r="D219" i="1" s="1"/>
  <c r="D218" i="1" s="1"/>
  <c r="C137" i="1" l="1"/>
  <c r="C136" i="1" s="1"/>
  <c r="C135" i="1" s="1"/>
  <c r="C134" i="1" s="1"/>
  <c r="C133" i="1" s="1"/>
  <c r="C132" i="1" s="1"/>
  <c r="E132" i="1"/>
  <c r="E250" i="1" s="1"/>
  <c r="D51" i="1"/>
  <c r="D16" i="1" s="1"/>
  <c r="D15" i="1" s="1"/>
  <c r="D14" i="1" s="1"/>
  <c r="D13" i="1" s="1"/>
  <c r="C51" i="1"/>
  <c r="C16" i="1" s="1"/>
  <c r="C15" i="1" s="1"/>
  <c r="C14" i="1" s="1"/>
  <c r="G250" i="1"/>
  <c r="D170" i="1"/>
  <c r="D135" i="1" s="1"/>
  <c r="D134" i="1" s="1"/>
  <c r="D133" i="1" s="1"/>
  <c r="D132" i="1" s="1"/>
  <c r="C117" i="1"/>
  <c r="C116" i="1" s="1"/>
  <c r="C115" i="1" s="1"/>
  <c r="C114" i="1" s="1"/>
  <c r="C113" i="1" s="1"/>
  <c r="C13" i="1" l="1"/>
  <c r="C250" i="1" s="1"/>
  <c r="D250" i="1"/>
</calcChain>
</file>

<file path=xl/sharedStrings.xml><?xml version="1.0" encoding="utf-8"?>
<sst xmlns="http://schemas.openxmlformats.org/spreadsheetml/2006/main" count="251" uniqueCount="134">
  <si>
    <t>GOBIERNO DEL ESTADO DE QUINTANA ROO</t>
  </si>
  <si>
    <t>ESTADO ANALÍTICO DEL EJERCICIO DEL PRESUPUESTO DE EGRESOS DETALLADO - Ley de Disciplina Financiera</t>
  </si>
  <si>
    <t>Clasificación Administrativa</t>
  </si>
  <si>
    <t>(Pesos)</t>
  </si>
  <si>
    <t>Concepto</t>
  </si>
  <si>
    <t>Egresos</t>
  </si>
  <si>
    <t>Subejercicio</t>
  </si>
  <si>
    <t>Aprobado</t>
  </si>
  <si>
    <t>Ampliaciones /Reducciones</t>
  </si>
  <si>
    <t>Modificado</t>
  </si>
  <si>
    <t>Devengado</t>
  </si>
  <si>
    <t>Pagado</t>
  </si>
  <si>
    <t>I. Gasto No Etiquetado</t>
  </si>
  <si>
    <t>Estado de Quintana Roo</t>
  </si>
  <si>
    <t>Sector Público No Financiero del Estado</t>
  </si>
  <si>
    <t>Gobierno General del Estado de Quintana Roo</t>
  </si>
  <si>
    <t>Gobierno del Estado de Quintana Roo</t>
  </si>
  <si>
    <t>Poder Ejecutivo</t>
  </si>
  <si>
    <t>Despacho del Ejecutivo</t>
  </si>
  <si>
    <t>Secretaría de Obras Públicas</t>
  </si>
  <si>
    <t>Secretaría de Gobierno</t>
  </si>
  <si>
    <t>Consejería Jurídica</t>
  </si>
  <si>
    <t>Secretaría de Finanzas y Planeación</t>
  </si>
  <si>
    <t>Secretaría de Desarrollo Territorial Urbano Sustentable</t>
  </si>
  <si>
    <t>Secretaría de Turismo</t>
  </si>
  <si>
    <t>Secretaría de Educación</t>
  </si>
  <si>
    <t>Secretaría de Desarrollo Económico</t>
  </si>
  <si>
    <t>Oficialía Mayor</t>
  </si>
  <si>
    <t>Secretaría de la Contraloría</t>
  </si>
  <si>
    <t>Secretaría de Salud</t>
  </si>
  <si>
    <t>Secretaría de Desarrollo Agropecuario, Rural y Pesca</t>
  </si>
  <si>
    <t>Secretaría de Seguridad Pública</t>
  </si>
  <si>
    <t>Secretaría de Ecología y Medio Ambiente</t>
  </si>
  <si>
    <t>Secretaría de Desarrollo Social</t>
  </si>
  <si>
    <t>Secretaría del Trabajo y Previsión Social</t>
  </si>
  <si>
    <t>Ramos Generales</t>
  </si>
  <si>
    <t>Bienes Muebles, Inmuebles e Intangibles</t>
  </si>
  <si>
    <t>Inversión Pública del Estado</t>
  </si>
  <si>
    <t>Reserva de Contingencia</t>
  </si>
  <si>
    <t>Provisiones Financieras</t>
  </si>
  <si>
    <t>Deuda Pública</t>
  </si>
  <si>
    <t>Poder Legislativo</t>
  </si>
  <si>
    <t>Poder Judicial</t>
  </si>
  <si>
    <t>Autónomo</t>
  </si>
  <si>
    <t>Instituto Electoral de Quintana Roo</t>
  </si>
  <si>
    <t>Comisión de Derechos Humanos del Estado de Quintana Roo</t>
  </si>
  <si>
    <t>Tribunal Electoral de Quintana Roo</t>
  </si>
  <si>
    <t>Instituto de Acceso a la Información y Protección de Datos Personales de Quintana Roo</t>
  </si>
  <si>
    <t>Fiscalía General del Estado de Quintana Roo</t>
  </si>
  <si>
    <t>Tribunal de Justicia Administrativa del Estado de Quintana Roo</t>
  </si>
  <si>
    <t>Entidades Paraestatales y Fideicomisos No Empresariales y No Financieros</t>
  </si>
  <si>
    <t>Sector Educación</t>
  </si>
  <si>
    <t>Servicios Educativos de Quintana Roo</t>
  </si>
  <si>
    <t>Colegio de Bachilleres del Estado de Quintana Roo</t>
  </si>
  <si>
    <t>Centro de Estudios de Bachillerato Técnico “Eva Sámano de López Mateos”</t>
  </si>
  <si>
    <t>Colegio de Estudios Científicos y Tecnológicos del Estado de Quintana Roo</t>
  </si>
  <si>
    <t>Colegio de Educación Profesional Técnica del Estado de Quintana Roo</t>
  </si>
  <si>
    <t>Instituto de Capacitación para el Trabajo del Estado de Quintana Roo</t>
  </si>
  <si>
    <t>Instituto Estatal para la Educación de Jóvenes y Adultos</t>
  </si>
  <si>
    <t>Instituto Tecnológico Superior de Felipe Carrillo Puerto</t>
  </si>
  <si>
    <t>Universidad Tecnológica de Cancún</t>
  </si>
  <si>
    <t>Universidad Tecnológica de la Riviera Maya</t>
  </si>
  <si>
    <t>Universidad de Quintana Roo</t>
  </si>
  <si>
    <t>Universidad del Caribe</t>
  </si>
  <si>
    <t>Comisión para la Juventud y el Deporte de Quintana Roo</t>
  </si>
  <si>
    <t>Instituto de Infraestructura Física Educativa del Estado de Quintana Roo</t>
  </si>
  <si>
    <t>Consejo Quintanarroense de Ciencia y Tecnología</t>
  </si>
  <si>
    <t>Universidad Intercultural Maya de Quintana Roo</t>
  </si>
  <si>
    <t>Universidad Politécnica de Quintana Roo</t>
  </si>
  <si>
    <t>Universidad Tecnológica de Chetumal</t>
  </si>
  <si>
    <t>Universidad Politécnica de Bacalar</t>
  </si>
  <si>
    <t>Sector Salud</t>
  </si>
  <si>
    <t>Servicios Estatales de Salud</t>
  </si>
  <si>
    <t>Regimen Estatal de Protección Social en Salud de Quintana Roo</t>
  </si>
  <si>
    <t>Sector Gobierno</t>
  </si>
  <si>
    <t>Sistema Quintanarroense de Comunicación Social</t>
  </si>
  <si>
    <t>Comisión Ejecutiva de Atención a Víctimas del Estado de Quintana Roo</t>
  </si>
  <si>
    <t>Sector Económico</t>
  </si>
  <si>
    <t>Fundación de Parques y Museos de Cozumel, Quintana Roo</t>
  </si>
  <si>
    <t>Agencia de Proyectos Estratégicos del Estado de Quintana Roo</t>
  </si>
  <si>
    <t>Consejo de Promoción Turística de Quintana Roo</t>
  </si>
  <si>
    <t>Sector Desarrollo Urbano</t>
  </si>
  <si>
    <t>Comisión de Agua Potable y Alcantarillado</t>
  </si>
  <si>
    <t>Instituto de Movilidad del Estado de Quintana Roo</t>
  </si>
  <si>
    <t>Sector Social</t>
  </si>
  <si>
    <t>Sistema para el Desarrollo Integral de la Familia del Estado de Quintana Roo</t>
  </si>
  <si>
    <t>Instituto Quintanarroense de la Mujer</t>
  </si>
  <si>
    <t>Instituto para el Desarrollo del Pueblo Maya y las Comunidades Indígenas del Estado de Quintana Roo</t>
  </si>
  <si>
    <t>Instituto Quintanarroense de la Juventud</t>
  </si>
  <si>
    <t>Instituto de la Cultura y las Artes de Quintana Roo</t>
  </si>
  <si>
    <t>Sector Turismo</t>
  </si>
  <si>
    <t>Fideicomiso de Promoción Turística del Municipio de Othón P. Blanco</t>
  </si>
  <si>
    <t>Fideicomiso de Promoción Turística del Municipio de Solidaridad</t>
  </si>
  <si>
    <t>Fideicomiso de Promoción Turística del Municipio de Benito Juárez</t>
  </si>
  <si>
    <t>No Sectorizado</t>
  </si>
  <si>
    <t>Secretaría Ejecutiva del Sistema Anticorrupción del Estado de Quintana Roo</t>
  </si>
  <si>
    <t>Secretariado Ejecutivo del Sistema Estatal de Seguridad Pública</t>
  </si>
  <si>
    <t>Instituciones Públicas de Seguridad Social</t>
  </si>
  <si>
    <t>Entidades Paraestatales Empresariales No Financieras con Participación Estatal Mayoritaria</t>
  </si>
  <si>
    <t>Entidades Paraestatles Empresariales No Financieras Con Participación Estatal Mayoritaria</t>
  </si>
  <si>
    <t>Entidades Paraestatales Empresariales No Financieras</t>
  </si>
  <si>
    <t>Administración Portuaria Integral de Quintana Roo, SA de CV</t>
  </si>
  <si>
    <t>VIP Servicios Aéreos Ejecutivos, SA de CV</t>
  </si>
  <si>
    <t>Procesadora de Carnes la Alianza, SA de CV</t>
  </si>
  <si>
    <t>Fideicomisos Empresariales No financieros con Participación Estatal Mayoritaria</t>
  </si>
  <si>
    <t>Sector Público Financiero del Estado de Quintana Roo</t>
  </si>
  <si>
    <t>Entidades Paraestatales Empresariales Financieras Monetarias con Participación Estatal Mayoritaria</t>
  </si>
  <si>
    <t>Entidades Paraestatales Financieras No Monetarias con Participación Estatal Mayoritaria</t>
  </si>
  <si>
    <t>Otros Intermediarios Financieros, Excepto Sociedades de Seguros y Fondos de Pensiones</t>
  </si>
  <si>
    <t>Otros Intermediarios Financieros</t>
  </si>
  <si>
    <t>Instituto Para el Desarrollo y Financiamiento del Estado de Quintana Roo</t>
  </si>
  <si>
    <t>Fideicomisos Financieros Públicos con Participación
Estatal Mayoritaria</t>
  </si>
  <si>
    <t>Sector Público Municipal</t>
  </si>
  <si>
    <t>Organo Ejecutivo Municipal (Ayuntamiento)</t>
  </si>
  <si>
    <t>Municipio de Cozumel</t>
  </si>
  <si>
    <t>Municipio de Felipe Carrillo Puerto</t>
  </si>
  <si>
    <t>Municipio de Isla Mujeres</t>
  </si>
  <si>
    <t>Municipio de Othón P. Blanco</t>
  </si>
  <si>
    <t>Municipio de Benito Juarez</t>
  </si>
  <si>
    <t>Municipio de José María Morelos</t>
  </si>
  <si>
    <t>Municipio de Lázaro Cárdenas</t>
  </si>
  <si>
    <t>Municipio de Solidaridad</t>
  </si>
  <si>
    <t>Municipio de Tulum</t>
  </si>
  <si>
    <t>Municipio de Bacalar</t>
  </si>
  <si>
    <t>Municipio de Puerto Morelos</t>
  </si>
  <si>
    <t>Instituto Municipal de la Cultura y las Artes de Solidaridad</t>
  </si>
  <si>
    <t>II. Gasto Etiquetado</t>
  </si>
  <si>
    <t xml:space="preserve">Entidades Paraestatales Empresariales No Financieras </t>
  </si>
  <si>
    <t xml:space="preserve">Sector Público No Financiero </t>
  </si>
  <si>
    <t>Gobierno General Municipal</t>
  </si>
  <si>
    <t>Gobierno Municipal</t>
  </si>
  <si>
    <t>Total del Gasto</t>
  </si>
  <si>
    <t>Las cifras pueden presentar diferencias por redondeos.</t>
  </si>
  <si>
    <t>Del 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</si>
</sst>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;[Red]#,##0"/>
    <numFmt numFmtId="165" formatCode="_-* #,##0_-;\-* #,##0_-;_-* &quot;-&quot;??_-;_-@_-"/>
  </numFmts>
  <fonts count="13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"/>
      <family val="2"/>
    </font>
    <font>
      <sz val="10"/>
      <name val="Arial Narrow"/>
      <family val="2"/>
    </font>
    <font>
      <sz val="10"/>
      <color rgb="FFFF0000"/>
      <name val="Arial Narrow"/>
      <family val="2"/>
    </font>
    <font>
      <sz val="20"/>
      <color rgb="FFA7AAAD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BFECEE"/>
        <bgColor indexed="64"/>
      </patternFill>
    </fill>
    <fill>
      <patternFill patternType="solid">
        <fgColor rgb="FFFFF9C5"/>
        <bgColor indexed="64"/>
      </patternFill>
    </fill>
    <fill>
      <patternFill patternType="solid">
        <fgColor rgb="FF70C4C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rgb="FFDEDCD9"/>
        <bgColor indexed="64"/>
      </patternFill>
    </fill>
    <fill>
      <patternFill patternType="solid">
        <fgColor rgb="FF7F777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65">
    <xf numFmtId="0" fontId="0" fillId="0" borderId="0" xfId="0"/>
    <xf numFmtId="0" fontId="3" fillId="0" borderId="0" xfId="0" applyFont="1"/>
    <xf numFmtId="43" fontId="0" fillId="0" borderId="0" xfId="1" applyFont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 vertical="center"/>
    </xf>
    <xf numFmtId="43" fontId="6" fillId="3" borderId="11" xfId="1" applyFont="1" applyFill="1" applyBorder="1" applyAlignment="1">
      <alignment horizontal="center" vertical="center" wrapText="1"/>
    </xf>
    <xf numFmtId="43" fontId="6" fillId="3" borderId="12" xfId="1" applyFont="1" applyFill="1" applyBorder="1" applyAlignment="1">
      <alignment horizontal="center" vertical="center" wrapText="1"/>
    </xf>
    <xf numFmtId="43" fontId="6" fillId="3" borderId="13" xfId="1" applyFont="1" applyFill="1" applyBorder="1" applyAlignment="1">
      <alignment horizontal="center" vertical="center" wrapText="1"/>
    </xf>
    <xf numFmtId="43" fontId="6" fillId="3" borderId="14" xfId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43" fontId="6" fillId="3" borderId="15" xfId="1" applyFont="1" applyFill="1" applyBorder="1" applyAlignment="1">
      <alignment horizontal="center" vertical="center" wrapText="1"/>
    </xf>
    <xf numFmtId="43" fontId="6" fillId="3" borderId="9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4" borderId="7" xfId="0" applyFont="1" applyFill="1" applyBorder="1" applyAlignment="1">
      <alignment wrapText="1"/>
    </xf>
    <xf numFmtId="3" fontId="8" fillId="4" borderId="8" xfId="1" applyNumberFormat="1" applyFont="1" applyFill="1" applyBorder="1" applyAlignment="1"/>
    <xf numFmtId="3" fontId="8" fillId="4" borderId="9" xfId="1" applyNumberFormat="1" applyFont="1" applyFill="1" applyBorder="1" applyAlignment="1"/>
    <xf numFmtId="0" fontId="6" fillId="5" borderId="7" xfId="2" applyFont="1" applyFill="1" applyBorder="1" applyAlignment="1">
      <alignment wrapText="1"/>
    </xf>
    <xf numFmtId="3" fontId="6" fillId="5" borderId="16" xfId="1" applyNumberFormat="1" applyFont="1" applyFill="1" applyBorder="1" applyAlignment="1"/>
    <xf numFmtId="3" fontId="6" fillId="5" borderId="8" xfId="1" applyNumberFormat="1" applyFont="1" applyFill="1" applyBorder="1" applyAlignment="1"/>
    <xf numFmtId="3" fontId="6" fillId="5" borderId="9" xfId="1" applyNumberFormat="1" applyFont="1" applyFill="1" applyBorder="1" applyAlignment="1"/>
    <xf numFmtId="0" fontId="9" fillId="0" borderId="0" xfId="0" applyFont="1"/>
    <xf numFmtId="0" fontId="6" fillId="6" borderId="17" xfId="0" applyFont="1" applyFill="1" applyBorder="1" applyAlignment="1">
      <alignment horizontal="left" wrapText="1" indent="1"/>
    </xf>
    <xf numFmtId="3" fontId="8" fillId="6" borderId="15" xfId="1" applyNumberFormat="1" applyFont="1" applyFill="1" applyBorder="1" applyAlignment="1"/>
    <xf numFmtId="3" fontId="8" fillId="6" borderId="18" xfId="1" applyNumberFormat="1" applyFont="1" applyFill="1" applyBorder="1" applyAlignment="1"/>
    <xf numFmtId="0" fontId="6" fillId="7" borderId="17" xfId="0" applyFont="1" applyFill="1" applyBorder="1" applyAlignment="1">
      <alignment horizontal="left" wrapText="1" indent="2"/>
    </xf>
    <xf numFmtId="3" fontId="8" fillId="7" borderId="15" xfId="1" applyNumberFormat="1" applyFont="1" applyFill="1" applyBorder="1" applyAlignment="1"/>
    <xf numFmtId="3" fontId="8" fillId="7" borderId="18" xfId="1" applyNumberFormat="1" applyFont="1" applyFill="1" applyBorder="1" applyAlignment="1"/>
    <xf numFmtId="0" fontId="6" fillId="8" borderId="17" xfId="0" applyFont="1" applyFill="1" applyBorder="1" applyAlignment="1">
      <alignment horizontal="left" wrapText="1" indent="3"/>
    </xf>
    <xf numFmtId="3" fontId="8" fillId="8" borderId="15" xfId="1" applyNumberFormat="1" applyFont="1" applyFill="1" applyBorder="1" applyAlignment="1"/>
    <xf numFmtId="3" fontId="8" fillId="8" borderId="18" xfId="1" applyNumberFormat="1" applyFont="1" applyFill="1" applyBorder="1" applyAlignment="1"/>
    <xf numFmtId="0" fontId="6" fillId="0" borderId="17" xfId="0" applyFont="1" applyBorder="1" applyAlignment="1">
      <alignment horizontal="left" wrapText="1" indent="4"/>
    </xf>
    <xf numFmtId="3" fontId="8" fillId="0" borderId="15" xfId="1" applyNumberFormat="1" applyFont="1" applyFill="1" applyBorder="1" applyAlignment="1"/>
    <xf numFmtId="3" fontId="8" fillId="0" borderId="18" xfId="1" applyNumberFormat="1" applyFont="1" applyFill="1" applyBorder="1" applyAlignment="1"/>
    <xf numFmtId="0" fontId="10" fillId="0" borderId="17" xfId="0" applyFont="1" applyBorder="1" applyAlignment="1">
      <alignment horizontal="left" wrapText="1" indent="5"/>
    </xf>
    <xf numFmtId="3" fontId="7" fillId="0" borderId="15" xfId="1" applyNumberFormat="1" applyFont="1" applyFill="1" applyBorder="1" applyAlignment="1"/>
    <xf numFmtId="3" fontId="7" fillId="0" borderId="18" xfId="1" applyNumberFormat="1" applyFont="1" applyFill="1" applyBorder="1" applyAlignment="1"/>
    <xf numFmtId="0" fontId="6" fillId="0" borderId="17" xfId="0" applyFont="1" applyBorder="1" applyAlignment="1">
      <alignment horizontal="left" wrapText="1" indent="5"/>
    </xf>
    <xf numFmtId="0" fontId="10" fillId="0" borderId="17" xfId="0" applyFont="1" applyBorder="1" applyAlignment="1">
      <alignment horizontal="left" wrapText="1" indent="6"/>
    </xf>
    <xf numFmtId="0" fontId="7" fillId="0" borderId="17" xfId="0" applyFont="1" applyBorder="1" applyAlignment="1">
      <alignment horizontal="left" wrapText="1" indent="5"/>
    </xf>
    <xf numFmtId="0" fontId="10" fillId="0" borderId="10" xfId="0" applyFont="1" applyBorder="1" applyAlignment="1">
      <alignment horizontal="left" wrapText="1" indent="5"/>
    </xf>
    <xf numFmtId="0" fontId="6" fillId="0" borderId="4" xfId="0" applyFont="1" applyBorder="1" applyAlignment="1">
      <alignment wrapText="1"/>
    </xf>
    <xf numFmtId="3" fontId="8" fillId="0" borderId="5" xfId="1" applyNumberFormat="1" applyFont="1" applyFill="1" applyBorder="1" applyAlignment="1"/>
    <xf numFmtId="3" fontId="8" fillId="0" borderId="6" xfId="1" applyNumberFormat="1" applyFont="1" applyFill="1" applyBorder="1" applyAlignment="1"/>
    <xf numFmtId="164" fontId="4" fillId="9" borderId="19" xfId="0" applyNumberFormat="1" applyFont="1" applyFill="1" applyBorder="1" applyAlignment="1">
      <alignment horizontal="left" wrapText="1" indent="1"/>
    </xf>
    <xf numFmtId="3" fontId="4" fillId="9" borderId="20" xfId="1" applyNumberFormat="1" applyFont="1" applyFill="1" applyBorder="1" applyAlignment="1"/>
    <xf numFmtId="3" fontId="4" fillId="9" borderId="21" xfId="1" applyNumberFormat="1" applyFont="1" applyFill="1" applyBorder="1" applyAlignment="1"/>
    <xf numFmtId="0" fontId="10" fillId="0" borderId="22" xfId="0" applyFont="1" applyBorder="1"/>
    <xf numFmtId="0" fontId="10" fillId="0" borderId="0" xfId="0" applyFont="1"/>
    <xf numFmtId="43" fontId="7" fillId="0" borderId="0" xfId="1" applyFont="1"/>
    <xf numFmtId="0" fontId="12" fillId="0" borderId="0" xfId="0" applyFont="1"/>
    <xf numFmtId="165" fontId="7" fillId="0" borderId="0" xfId="1" applyNumberFormat="1" applyFont="1"/>
    <xf numFmtId="43" fontId="11" fillId="0" borderId="0" xfId="1" applyFont="1"/>
    <xf numFmtId="165" fontId="11" fillId="0" borderId="0" xfId="1" applyNumberFormat="1" applyFont="1"/>
  </cellXfs>
  <cellStyles count="3">
    <cellStyle name="Millares" xfId="1" builtinId="3"/>
    <cellStyle name="Normal" xfId="0" builtinId="0"/>
    <cellStyle name="Normal 2" xfId="2" xr:uid="{B9084306-D6D0-4A0C-89B4-A224585F2F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695325</xdr:colOff>
      <xdr:row>0</xdr:row>
      <xdr:rowOff>38100</xdr:rowOff>
    </xdr:from>
    <xdr:to>
      <xdr:col>6</xdr:col>
      <xdr:colOff>588963</xdr:colOff>
      <xdr:row>4</xdr:row>
      <xdr:rowOff>124635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FC3E0CA-7C1E-417C-8DD4-CCA866399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2100" y="38100"/>
          <a:ext cx="884238" cy="81043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0</xdr:row>
      <xdr:rowOff>76200</xdr:rowOff>
    </xdr:from>
    <xdr:to>
      <xdr:col>0</xdr:col>
      <xdr:colOff>1181514</xdr:colOff>
      <xdr:row>4</xdr:row>
      <xdr:rowOff>122178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B9436BB-5D5A-4553-A47A-8EAA9FE288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850"/>
        <a:stretch/>
      </xdr:blipFill>
      <xdr:spPr>
        <a:xfrm>
          <a:off x="904875" y="76200"/>
          <a:ext cx="1010064" cy="7698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FIPLAN/Documents/CUENTAS%20PUBLICAS/CUENTAS%20P&#218;BLICAS/CUENTAS%20PUBLICAS%20DEL%20ESTADO/GASTO%202018/Base%20ACT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"/>
      <sheetName val="fun"/>
      <sheetName val="programable funcion (2)"/>
      <sheetName val="programable funcion"/>
      <sheetName val="etiq no etiq"/>
      <sheetName val="adva programable"/>
      <sheetName val="ADVA (2)"/>
      <sheetName val="PROG"/>
      <sheetName val="errores (2)"/>
      <sheetName val="errores (3)"/>
      <sheetName val="ramo 28"/>
      <sheetName val="ramo 33"/>
      <sheetName val="FUENT (2)"/>
      <sheetName val="errores"/>
      <sheetName val="tabla verificar"/>
      <sheetName val="PROG DES"/>
      <sheetName val="FTE FED"/>
      <sheetName val="FUENT FED"/>
      <sheetName val="EJE-PROG"/>
      <sheetName val="EJE"/>
      <sheetName val="balance"/>
      <sheetName val="ETIQ NO E. RAMO"/>
      <sheetName val="ETIQ NP ETQ"/>
      <sheetName val="ADVA cambios"/>
      <sheetName val="ADVA prog"/>
      <sheetName val="Hoja3"/>
      <sheetName val="comprometido"/>
      <sheetName val="PROGRAMABLE"/>
      <sheetName val="TOTALES"/>
      <sheetName val="METAS"/>
      <sheetName val="ejes"/>
      <sheetName val="remanentes "/>
      <sheetName val="Hoja2"/>
      <sheetName val="ADTIVA"/>
      <sheetName val="ADTIVA (2)"/>
      <sheetName val="fuentes"/>
      <sheetName val="Nat Gasto"/>
      <sheetName val="RAMOS"/>
      <sheetName val="Municipios"/>
      <sheetName val="PPs"/>
      <sheetName val="OEst"/>
      <sheetName val="Subf-Act func"/>
      <sheetName val="INFLACIÓN"/>
      <sheetName val="ENTORNO"/>
      <sheetName val="Hoja1"/>
      <sheetName val="catalogo fte 2018"/>
      <sheetName val="ra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3">
          <cell r="D13">
            <v>1.038</v>
          </cell>
        </row>
        <row r="17">
          <cell r="B17">
            <v>2013</v>
          </cell>
        </row>
        <row r="18">
          <cell r="B18">
            <v>2014</v>
          </cell>
        </row>
      </sheetData>
      <sheetData sheetId="44"/>
      <sheetData sheetId="45"/>
      <sheetData sheetId="4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32B76-C650-43E3-82B8-9BBB4812BE3D}">
  <sheetPr>
    <tabColor rgb="FF92D050"/>
    <pageSetUpPr fitToPage="1"/>
  </sheetPr>
  <dimension ref="A1:J258"/>
  <sheetViews>
    <sheetView showGridLines="0" tabSelected="1" topLeftCell="A248" zoomScaleNormal="100" workbookViewId="0">
      <selection activeCell="I257" sqref="I257"/>
    </sheetView>
  </sheetViews>
  <sheetFormatPr baseColWidth="10" defaultColWidth="11" defaultRowHeight="14.25" x14ac:dyDescent="0.2"/>
  <cols>
    <col min="1" max="1" width="47" style="1" customWidth="1"/>
    <col min="2" max="2" width="15.75" style="2" customWidth="1"/>
    <col min="3" max="6" width="13" style="2" customWidth="1"/>
    <col min="7" max="7" width="11.25" style="2" customWidth="1"/>
    <col min="8" max="9" width="12" customWidth="1"/>
  </cols>
  <sheetData>
    <row r="1" spans="1:10" x14ac:dyDescent="0.2">
      <c r="H1" s="2"/>
      <c r="I1" s="2"/>
      <c r="J1" s="2"/>
    </row>
    <row r="2" spans="1:10" x14ac:dyDescent="0.2">
      <c r="H2" s="2"/>
      <c r="I2" s="2"/>
      <c r="J2" s="2"/>
    </row>
    <row r="3" spans="1:10" x14ac:dyDescent="0.2">
      <c r="H3" s="2"/>
      <c r="I3" s="2"/>
      <c r="J3" s="2"/>
    </row>
    <row r="4" spans="1:10" x14ac:dyDescent="0.2">
      <c r="H4" s="2"/>
      <c r="I4" s="2"/>
      <c r="J4" s="2"/>
    </row>
    <row r="5" spans="1:10" x14ac:dyDescent="0.2">
      <c r="H5" s="2"/>
      <c r="I5" s="2"/>
      <c r="J5" s="2"/>
    </row>
    <row r="6" spans="1:10" s="6" customFormat="1" ht="14.25" customHeight="1" x14ac:dyDescent="0.2">
      <c r="A6" s="3" t="s">
        <v>0</v>
      </c>
      <c r="B6" s="4"/>
      <c r="C6" s="4"/>
      <c r="D6" s="4"/>
      <c r="E6" s="4"/>
      <c r="F6" s="4"/>
      <c r="G6" s="5"/>
    </row>
    <row r="7" spans="1:10" s="6" customFormat="1" ht="14.25" customHeight="1" x14ac:dyDescent="0.2">
      <c r="A7" s="7" t="s">
        <v>1</v>
      </c>
      <c r="B7" s="8"/>
      <c r="C7" s="8"/>
      <c r="D7" s="8"/>
      <c r="E7" s="8"/>
      <c r="F7" s="8"/>
      <c r="G7" s="9"/>
    </row>
    <row r="8" spans="1:10" s="6" customFormat="1" ht="14.25" customHeight="1" x14ac:dyDescent="0.2">
      <c r="A8" s="10" t="s">
        <v>2</v>
      </c>
      <c r="B8" s="11"/>
      <c r="C8" s="11"/>
      <c r="D8" s="11"/>
      <c r="E8" s="11"/>
      <c r="F8" s="11"/>
      <c r="G8" s="12"/>
    </row>
    <row r="9" spans="1:10" s="6" customFormat="1" ht="14.25" customHeight="1" x14ac:dyDescent="0.2">
      <c r="A9" s="10" t="s">
        <v>133</v>
      </c>
      <c r="B9" s="11"/>
      <c r="C9" s="11"/>
      <c r="D9" s="11"/>
      <c r="E9" s="11"/>
      <c r="F9" s="11"/>
      <c r="G9" s="12"/>
    </row>
    <row r="10" spans="1:10" s="6" customFormat="1" ht="14.25" customHeight="1" x14ac:dyDescent="0.2">
      <c r="A10" s="13" t="s">
        <v>3</v>
      </c>
      <c r="B10" s="14"/>
      <c r="C10" s="14"/>
      <c r="D10" s="14"/>
      <c r="E10" s="14"/>
      <c r="F10" s="14"/>
      <c r="G10" s="15"/>
    </row>
    <row r="11" spans="1:10" s="6" customFormat="1" ht="14.25" customHeight="1" x14ac:dyDescent="0.2">
      <c r="A11" s="16" t="s">
        <v>4</v>
      </c>
      <c r="B11" s="17" t="s">
        <v>5</v>
      </c>
      <c r="C11" s="18"/>
      <c r="D11" s="18"/>
      <c r="E11" s="18"/>
      <c r="F11" s="19"/>
      <c r="G11" s="20" t="s">
        <v>6</v>
      </c>
    </row>
    <row r="12" spans="1:10" s="24" customFormat="1" ht="28.5" customHeight="1" x14ac:dyDescent="0.2">
      <c r="A12" s="21"/>
      <c r="B12" s="22" t="s">
        <v>7</v>
      </c>
      <c r="C12" s="22" t="s">
        <v>8</v>
      </c>
      <c r="D12" s="22" t="s">
        <v>9</v>
      </c>
      <c r="E12" s="22" t="s">
        <v>10</v>
      </c>
      <c r="F12" s="22" t="s">
        <v>11</v>
      </c>
      <c r="G12" s="23"/>
    </row>
    <row r="13" spans="1:10" s="24" customFormat="1" ht="12.75" x14ac:dyDescent="0.2">
      <c r="A13" s="25" t="s">
        <v>12</v>
      </c>
      <c r="B13" s="26">
        <f>B14+B113</f>
        <v>21547363162</v>
      </c>
      <c r="C13" s="26">
        <f t="shared" ref="C13:G13" si="0">C14+C113</f>
        <v>3649894190.9300051</v>
      </c>
      <c r="D13" s="26">
        <f t="shared" si="0"/>
        <v>25197257352.930004</v>
      </c>
      <c r="E13" s="26">
        <f t="shared" si="0"/>
        <v>11278046513.299999</v>
      </c>
      <c r="F13" s="26">
        <f t="shared" si="0"/>
        <v>9832641631.4400005</v>
      </c>
      <c r="G13" s="27">
        <f t="shared" si="0"/>
        <v>13919210839.629999</v>
      </c>
    </row>
    <row r="14" spans="1:10" s="32" customFormat="1" ht="15" x14ac:dyDescent="0.25">
      <c r="A14" s="28" t="s">
        <v>13</v>
      </c>
      <c r="B14" s="29">
        <f t="shared" ref="B14:G14" si="1">B15+B106</f>
        <v>17956740108</v>
      </c>
      <c r="C14" s="30">
        <f t="shared" si="1"/>
        <v>3481353190.990005</v>
      </c>
      <c r="D14" s="30">
        <f t="shared" si="1"/>
        <v>21438093298.990005</v>
      </c>
      <c r="E14" s="30">
        <f t="shared" si="1"/>
        <v>9570644922.0199986</v>
      </c>
      <c r="F14" s="30">
        <f t="shared" si="1"/>
        <v>8134191763.1599998</v>
      </c>
      <c r="G14" s="31">
        <f t="shared" si="1"/>
        <v>11867448376.969999</v>
      </c>
    </row>
    <row r="15" spans="1:10" s="32" customFormat="1" ht="15" x14ac:dyDescent="0.25">
      <c r="A15" s="33" t="s">
        <v>14</v>
      </c>
      <c r="B15" s="34">
        <f>B16+B99</f>
        <v>17944828804</v>
      </c>
      <c r="C15" s="34">
        <f t="shared" ref="C15:G15" si="2">C16+C99</f>
        <v>3480719171.990005</v>
      </c>
      <c r="D15" s="34">
        <f t="shared" si="2"/>
        <v>21425547975.990005</v>
      </c>
      <c r="E15" s="34">
        <f t="shared" si="2"/>
        <v>9565622083.289999</v>
      </c>
      <c r="F15" s="34">
        <f t="shared" si="2"/>
        <v>8130408986.75</v>
      </c>
      <c r="G15" s="35">
        <f t="shared" si="2"/>
        <v>11859925892.699999</v>
      </c>
    </row>
    <row r="16" spans="1:10" s="32" customFormat="1" ht="15" x14ac:dyDescent="0.25">
      <c r="A16" s="36" t="s">
        <v>15</v>
      </c>
      <c r="B16" s="37">
        <f>B17+B51+B98</f>
        <v>17944828804</v>
      </c>
      <c r="C16" s="37">
        <f t="shared" ref="C16:G16" si="3">C17+C51+C98</f>
        <v>3480719171.990005</v>
      </c>
      <c r="D16" s="37">
        <f t="shared" si="3"/>
        <v>21425547975.990005</v>
      </c>
      <c r="E16" s="37">
        <f t="shared" si="3"/>
        <v>9565622083.289999</v>
      </c>
      <c r="F16" s="37">
        <f t="shared" si="3"/>
        <v>8130408986.75</v>
      </c>
      <c r="G16" s="38">
        <f t="shared" si="3"/>
        <v>11859925892.699999</v>
      </c>
    </row>
    <row r="17" spans="1:7" s="32" customFormat="1" ht="15" x14ac:dyDescent="0.25">
      <c r="A17" s="39" t="s">
        <v>16</v>
      </c>
      <c r="B17" s="40">
        <f t="shared" ref="B17" si="4">B18+SUM(B42:B44)</f>
        <v>12922539386</v>
      </c>
      <c r="C17" s="40">
        <f t="shared" ref="C17:G17" si="5">C18+SUM(C42:C44)</f>
        <v>2217500864.7900043</v>
      </c>
      <c r="D17" s="40">
        <f t="shared" si="5"/>
        <v>15140040250.790003</v>
      </c>
      <c r="E17" s="40">
        <f t="shared" si="5"/>
        <v>6676332327.3199997</v>
      </c>
      <c r="F17" s="40">
        <f t="shared" si="5"/>
        <v>6233168471.0699997</v>
      </c>
      <c r="G17" s="41">
        <f t="shared" si="5"/>
        <v>8463707923.4699993</v>
      </c>
    </row>
    <row r="18" spans="1:7" s="32" customFormat="1" ht="15" x14ac:dyDescent="0.25">
      <c r="A18" s="42" t="s">
        <v>17</v>
      </c>
      <c r="B18" s="43">
        <f t="shared" ref="B18" si="6">SUM(B19:B36)</f>
        <v>10385858011</v>
      </c>
      <c r="C18" s="43">
        <f t="shared" ref="C18:G18" si="7">SUM(C19:C36)</f>
        <v>2133814259.8000042</v>
      </c>
      <c r="D18" s="43">
        <f t="shared" si="7"/>
        <v>12519672270.800003</v>
      </c>
      <c r="E18" s="43">
        <f t="shared" si="7"/>
        <v>5385840018.6799994</v>
      </c>
      <c r="F18" s="43">
        <f t="shared" si="7"/>
        <v>5009339910.75</v>
      </c>
      <c r="G18" s="44">
        <f t="shared" si="7"/>
        <v>7133832252.1199989</v>
      </c>
    </row>
    <row r="19" spans="1:7" s="32" customFormat="1" ht="15" x14ac:dyDescent="0.25">
      <c r="A19" s="45" t="s">
        <v>18</v>
      </c>
      <c r="B19" s="46">
        <v>219368539</v>
      </c>
      <c r="C19" s="46">
        <f t="shared" ref="C19:C35" si="8">D19-B19</f>
        <v>6966099.2200001776</v>
      </c>
      <c r="D19" s="46">
        <v>226334638.22000018</v>
      </c>
      <c r="E19" s="46">
        <v>64735611.970000021</v>
      </c>
      <c r="F19" s="46">
        <v>46758044.990000017</v>
      </c>
      <c r="G19" s="47">
        <v>161599026.25000015</v>
      </c>
    </row>
    <row r="20" spans="1:7" x14ac:dyDescent="0.2">
      <c r="A20" s="45" t="s">
        <v>19</v>
      </c>
      <c r="B20" s="46">
        <v>101660531</v>
      </c>
      <c r="C20" s="46">
        <f t="shared" si="8"/>
        <v>428319294.22999996</v>
      </c>
      <c r="D20" s="46">
        <v>529979825.22999996</v>
      </c>
      <c r="E20" s="46">
        <v>46996327.919999883</v>
      </c>
      <c r="F20" s="46">
        <v>46708513.819999963</v>
      </c>
      <c r="G20" s="47">
        <v>482983497.30999964</v>
      </c>
    </row>
    <row r="21" spans="1:7" x14ac:dyDescent="0.2">
      <c r="A21" s="45" t="s">
        <v>20</v>
      </c>
      <c r="B21" s="46">
        <v>256815115</v>
      </c>
      <c r="C21" s="46">
        <f t="shared" si="8"/>
        <v>9058034.1499992311</v>
      </c>
      <c r="D21" s="46">
        <v>265873149.14999923</v>
      </c>
      <c r="E21" s="46">
        <v>88107194.539999694</v>
      </c>
      <c r="F21" s="46">
        <v>85933137.639999703</v>
      </c>
      <c r="G21" s="47">
        <v>177765954.6099999</v>
      </c>
    </row>
    <row r="22" spans="1:7" x14ac:dyDescent="0.2">
      <c r="A22" s="45" t="s">
        <v>21</v>
      </c>
      <c r="B22" s="46">
        <v>14285424</v>
      </c>
      <c r="C22" s="46">
        <f t="shared" si="8"/>
        <v>12608750.640000008</v>
      </c>
      <c r="D22" s="46">
        <v>26894174.640000008</v>
      </c>
      <c r="E22" s="46">
        <v>4580453.799999997</v>
      </c>
      <c r="F22" s="46">
        <v>4509333.8499999978</v>
      </c>
      <c r="G22" s="47">
        <v>22313720.840000004</v>
      </c>
    </row>
    <row r="23" spans="1:7" x14ac:dyDescent="0.2">
      <c r="A23" s="45" t="s">
        <v>22</v>
      </c>
      <c r="B23" s="46">
        <v>905342186</v>
      </c>
      <c r="C23" s="46">
        <f t="shared" si="8"/>
        <v>126853437.10000312</v>
      </c>
      <c r="D23" s="46">
        <v>1032195623.1000031</v>
      </c>
      <c r="E23" s="46">
        <v>368912658.20000005</v>
      </c>
      <c r="F23" s="46">
        <v>330335737.97000003</v>
      </c>
      <c r="G23" s="47">
        <v>663282964.89999926</v>
      </c>
    </row>
    <row r="24" spans="1:7" x14ac:dyDescent="0.2">
      <c r="A24" s="45" t="s">
        <v>23</v>
      </c>
      <c r="B24" s="46">
        <v>87467872</v>
      </c>
      <c r="C24" s="46">
        <f t="shared" si="8"/>
        <v>5884226.2900000066</v>
      </c>
      <c r="D24" s="46">
        <v>93352098.290000007</v>
      </c>
      <c r="E24" s="46">
        <v>36818799.100000001</v>
      </c>
      <c r="F24" s="46">
        <v>36361748.899999999</v>
      </c>
      <c r="G24" s="47">
        <v>56533299.18999999</v>
      </c>
    </row>
    <row r="25" spans="1:7" x14ac:dyDescent="0.2">
      <c r="A25" s="45" t="s">
        <v>24</v>
      </c>
      <c r="B25" s="46">
        <v>53021382</v>
      </c>
      <c r="C25" s="46">
        <f t="shared" si="8"/>
        <v>124958892.09</v>
      </c>
      <c r="D25" s="46">
        <v>177980274.09</v>
      </c>
      <c r="E25" s="46">
        <v>94620317.660000041</v>
      </c>
      <c r="F25" s="46">
        <v>93451656.190000027</v>
      </c>
      <c r="G25" s="47">
        <v>83359956.430000052</v>
      </c>
    </row>
    <row r="26" spans="1:7" x14ac:dyDescent="0.2">
      <c r="A26" s="45" t="s">
        <v>25</v>
      </c>
      <c r="B26" s="46">
        <v>453116163</v>
      </c>
      <c r="C26" s="46">
        <f t="shared" si="8"/>
        <v>-13030363.190000057</v>
      </c>
      <c r="D26" s="46">
        <v>440085799.80999994</v>
      </c>
      <c r="E26" s="46">
        <v>107300755.03999999</v>
      </c>
      <c r="F26" s="46">
        <v>106732355.03999999</v>
      </c>
      <c r="G26" s="47">
        <v>332785044.76999992</v>
      </c>
    </row>
    <row r="27" spans="1:7" x14ac:dyDescent="0.2">
      <c r="A27" s="45" t="s">
        <v>26</v>
      </c>
      <c r="B27" s="46">
        <v>70431705</v>
      </c>
      <c r="C27" s="46">
        <f t="shared" si="8"/>
        <v>83766253.710000008</v>
      </c>
      <c r="D27" s="46">
        <v>154197958.71000001</v>
      </c>
      <c r="E27" s="46">
        <v>68725479.420000017</v>
      </c>
      <c r="F27" s="46">
        <v>65095268.410000011</v>
      </c>
      <c r="G27" s="47">
        <v>85472479.290000051</v>
      </c>
    </row>
    <row r="28" spans="1:7" s="1" customFormat="1" x14ac:dyDescent="0.2">
      <c r="A28" s="45" t="s">
        <v>27</v>
      </c>
      <c r="B28" s="46">
        <v>388392688</v>
      </c>
      <c r="C28" s="46">
        <f t="shared" si="8"/>
        <v>-15022363.619999647</v>
      </c>
      <c r="D28" s="46">
        <v>373370324.38000035</v>
      </c>
      <c r="E28" s="46">
        <v>116826085.1099999</v>
      </c>
      <c r="F28" s="46">
        <v>112520298.29999998</v>
      </c>
      <c r="G28" s="47">
        <v>256544239.26999983</v>
      </c>
    </row>
    <row r="29" spans="1:7" x14ac:dyDescent="0.2">
      <c r="A29" s="45" t="s">
        <v>28</v>
      </c>
      <c r="B29" s="46">
        <v>248203198</v>
      </c>
      <c r="C29" s="46">
        <f t="shared" si="8"/>
        <v>-34741810.060000062</v>
      </c>
      <c r="D29" s="46">
        <v>213461387.93999994</v>
      </c>
      <c r="E29" s="46">
        <v>61039917.02000007</v>
      </c>
      <c r="F29" s="46">
        <v>56640351.270000048</v>
      </c>
      <c r="G29" s="47">
        <v>152421470.92000017</v>
      </c>
    </row>
    <row r="30" spans="1:7" x14ac:dyDescent="0.2">
      <c r="A30" s="45" t="s">
        <v>29</v>
      </c>
      <c r="B30" s="46">
        <v>85672461</v>
      </c>
      <c r="C30" s="46">
        <f t="shared" si="8"/>
        <v>3538557.9599999487</v>
      </c>
      <c r="D30" s="46">
        <v>89211018.959999949</v>
      </c>
      <c r="E30" s="46">
        <v>10954113.330000002</v>
      </c>
      <c r="F30" s="46">
        <v>10598560.600000003</v>
      </c>
      <c r="G30" s="47">
        <v>78256905.630000025</v>
      </c>
    </row>
    <row r="31" spans="1:7" x14ac:dyDescent="0.2">
      <c r="A31" s="45" t="s">
        <v>30</v>
      </c>
      <c r="B31" s="46">
        <v>224217553</v>
      </c>
      <c r="C31" s="46">
        <f t="shared" si="8"/>
        <v>5805944.7599998713</v>
      </c>
      <c r="D31" s="46">
        <v>230023497.75999987</v>
      </c>
      <c r="E31" s="46">
        <v>65655132.079999991</v>
      </c>
      <c r="F31" s="46">
        <v>58607862.599999964</v>
      </c>
      <c r="G31" s="47">
        <v>164368365.68000001</v>
      </c>
    </row>
    <row r="32" spans="1:7" x14ac:dyDescent="0.2">
      <c r="A32" s="45" t="s">
        <v>31</v>
      </c>
      <c r="B32" s="46">
        <v>2131894206</v>
      </c>
      <c r="C32" s="46">
        <f t="shared" si="8"/>
        <v>61577167.300000191</v>
      </c>
      <c r="D32" s="46">
        <v>2193471373.3000002</v>
      </c>
      <c r="E32" s="46">
        <v>734127997.04999995</v>
      </c>
      <c r="F32" s="46">
        <v>453918474.00000012</v>
      </c>
      <c r="G32" s="47">
        <v>1459343376.2499998</v>
      </c>
    </row>
    <row r="33" spans="1:7" x14ac:dyDescent="0.2">
      <c r="A33" s="45" t="s">
        <v>32</v>
      </c>
      <c r="B33" s="46">
        <v>82769723</v>
      </c>
      <c r="C33" s="46">
        <f t="shared" si="8"/>
        <v>11631477.959999874</v>
      </c>
      <c r="D33" s="46">
        <v>94401200.959999874</v>
      </c>
      <c r="E33" s="46">
        <v>36194319.81000001</v>
      </c>
      <c r="F33" s="46">
        <v>35139378.750000015</v>
      </c>
      <c r="G33" s="47">
        <v>58206881.150000006</v>
      </c>
    </row>
    <row r="34" spans="1:7" x14ac:dyDescent="0.2">
      <c r="A34" s="45" t="s">
        <v>33</v>
      </c>
      <c r="B34" s="46">
        <v>141500555</v>
      </c>
      <c r="C34" s="46">
        <f t="shared" si="8"/>
        <v>434548366.13999999</v>
      </c>
      <c r="D34" s="46">
        <v>576048921.13999999</v>
      </c>
      <c r="E34" s="46">
        <v>363071947.5999999</v>
      </c>
      <c r="F34" s="46">
        <v>351975289.91999996</v>
      </c>
      <c r="G34" s="47">
        <v>212976973.54000011</v>
      </c>
    </row>
    <row r="35" spans="1:7" x14ac:dyDescent="0.2">
      <c r="A35" s="45" t="s">
        <v>34</v>
      </c>
      <c r="B35" s="46">
        <v>110362235</v>
      </c>
      <c r="C35" s="46">
        <f t="shared" si="8"/>
        <v>5637661.739999935</v>
      </c>
      <c r="D35" s="46">
        <v>115999896.73999994</v>
      </c>
      <c r="E35" s="46">
        <v>33463837.650000032</v>
      </c>
      <c r="F35" s="46">
        <v>30344827.120000038</v>
      </c>
      <c r="G35" s="47">
        <v>82536059.090000018</v>
      </c>
    </row>
    <row r="36" spans="1:7" s="32" customFormat="1" ht="15" x14ac:dyDescent="0.25">
      <c r="A36" s="48" t="s">
        <v>35</v>
      </c>
      <c r="B36" s="43">
        <f>SUM(B37:B41)</f>
        <v>4811336475</v>
      </c>
      <c r="C36" s="43">
        <f t="shared" ref="C36:G36" si="9">SUM(C37:C41)</f>
        <v>875454633.38000154</v>
      </c>
      <c r="D36" s="43">
        <f t="shared" si="9"/>
        <v>5686791108.3800011</v>
      </c>
      <c r="E36" s="43">
        <f t="shared" si="9"/>
        <v>3083709071.3799996</v>
      </c>
      <c r="F36" s="43">
        <f t="shared" si="9"/>
        <v>3083709071.3799996</v>
      </c>
      <c r="G36" s="44">
        <f t="shared" si="9"/>
        <v>2603082037</v>
      </c>
    </row>
    <row r="37" spans="1:7" x14ac:dyDescent="0.2">
      <c r="A37" s="49" t="s">
        <v>36</v>
      </c>
      <c r="B37" s="46">
        <v>0</v>
      </c>
      <c r="C37" s="46">
        <f t="shared" ref="C37:C50" si="10">D37-B37</f>
        <v>0</v>
      </c>
      <c r="D37" s="46">
        <v>0</v>
      </c>
      <c r="E37" s="46">
        <v>0</v>
      </c>
      <c r="F37" s="46">
        <v>0</v>
      </c>
      <c r="G37" s="47">
        <v>0</v>
      </c>
    </row>
    <row r="38" spans="1:7" x14ac:dyDescent="0.2">
      <c r="A38" s="49" t="s">
        <v>37</v>
      </c>
      <c r="B38" s="46">
        <v>567220243</v>
      </c>
      <c r="C38" s="46">
        <f t="shared" si="10"/>
        <v>-59385733.480000019</v>
      </c>
      <c r="D38" s="46">
        <v>507834509.51999998</v>
      </c>
      <c r="E38" s="46">
        <v>0</v>
      </c>
      <c r="F38" s="46">
        <v>0</v>
      </c>
      <c r="G38" s="47">
        <v>507834509.51999998</v>
      </c>
    </row>
    <row r="39" spans="1:7" x14ac:dyDescent="0.2">
      <c r="A39" s="49" t="s">
        <v>38</v>
      </c>
      <c r="B39" s="46">
        <v>90500000</v>
      </c>
      <c r="C39" s="46">
        <f t="shared" si="10"/>
        <v>0</v>
      </c>
      <c r="D39" s="46">
        <v>90500000</v>
      </c>
      <c r="E39" s="46">
        <v>0</v>
      </c>
      <c r="F39" s="46">
        <v>0</v>
      </c>
      <c r="G39" s="47">
        <v>90500000</v>
      </c>
    </row>
    <row r="40" spans="1:7" x14ac:dyDescent="0.2">
      <c r="A40" s="49" t="s">
        <v>39</v>
      </c>
      <c r="B40" s="46">
        <v>14387516</v>
      </c>
      <c r="C40" s="46">
        <f t="shared" si="10"/>
        <v>5000000</v>
      </c>
      <c r="D40" s="46">
        <v>19387516</v>
      </c>
      <c r="E40" s="46">
        <v>0</v>
      </c>
      <c r="F40" s="46">
        <v>0</v>
      </c>
      <c r="G40" s="47">
        <v>19387516</v>
      </c>
    </row>
    <row r="41" spans="1:7" x14ac:dyDescent="0.2">
      <c r="A41" s="49" t="s">
        <v>40</v>
      </c>
      <c r="B41" s="46">
        <v>4139228716</v>
      </c>
      <c r="C41" s="46">
        <f t="shared" si="10"/>
        <v>929840366.86000156</v>
      </c>
      <c r="D41" s="46">
        <v>5069069082.8600016</v>
      </c>
      <c r="E41" s="46">
        <v>3083709071.3799996</v>
      </c>
      <c r="F41" s="46">
        <v>3083709071.3799996</v>
      </c>
      <c r="G41" s="47">
        <v>1985360011.48</v>
      </c>
    </row>
    <row r="42" spans="1:7" x14ac:dyDescent="0.2">
      <c r="A42" s="42" t="s">
        <v>41</v>
      </c>
      <c r="B42" s="43">
        <v>690506829</v>
      </c>
      <c r="C42" s="43">
        <f t="shared" si="10"/>
        <v>25825063</v>
      </c>
      <c r="D42" s="43">
        <v>716331892</v>
      </c>
      <c r="E42" s="43">
        <v>380614768</v>
      </c>
      <c r="F42" s="43">
        <v>350187753</v>
      </c>
      <c r="G42" s="44">
        <v>335717124</v>
      </c>
    </row>
    <row r="43" spans="1:7" s="32" customFormat="1" ht="15" x14ac:dyDescent="0.25">
      <c r="A43" s="42" t="s">
        <v>42</v>
      </c>
      <c r="B43" s="43">
        <v>696185772</v>
      </c>
      <c r="C43" s="43">
        <f t="shared" si="10"/>
        <v>2957303.5</v>
      </c>
      <c r="D43" s="43">
        <v>699143075.5</v>
      </c>
      <c r="E43" s="43">
        <v>315733919</v>
      </c>
      <c r="F43" s="43">
        <v>315000651</v>
      </c>
      <c r="G43" s="44">
        <v>383409156.5</v>
      </c>
    </row>
    <row r="44" spans="1:7" s="32" customFormat="1" ht="15" x14ac:dyDescent="0.25">
      <c r="A44" s="42" t="s">
        <v>43</v>
      </c>
      <c r="B44" s="43">
        <f>SUM(B45:B50)</f>
        <v>1149988774</v>
      </c>
      <c r="C44" s="43">
        <f t="shared" ref="C44:G44" si="11">SUM(C45:C50)</f>
        <v>54904238.490000017</v>
      </c>
      <c r="D44" s="43">
        <f t="shared" si="11"/>
        <v>1204893012.49</v>
      </c>
      <c r="E44" s="43">
        <f t="shared" si="11"/>
        <v>594143621.63999999</v>
      </c>
      <c r="F44" s="43">
        <f t="shared" si="11"/>
        <v>558640156.32000005</v>
      </c>
      <c r="G44" s="44">
        <f t="shared" si="11"/>
        <v>610749390.85000002</v>
      </c>
    </row>
    <row r="45" spans="1:7" x14ac:dyDescent="0.2">
      <c r="A45" s="45" t="s">
        <v>44</v>
      </c>
      <c r="B45" s="46">
        <v>145784811</v>
      </c>
      <c r="C45" s="46">
        <f t="shared" si="10"/>
        <v>0</v>
      </c>
      <c r="D45" s="46">
        <v>145784811</v>
      </c>
      <c r="E45" s="46">
        <v>66895707</v>
      </c>
      <c r="F45" s="46">
        <v>53837604</v>
      </c>
      <c r="G45" s="47">
        <v>78889104</v>
      </c>
    </row>
    <row r="46" spans="1:7" x14ac:dyDescent="0.2">
      <c r="A46" s="45" t="s">
        <v>45</v>
      </c>
      <c r="B46" s="46">
        <v>60597423</v>
      </c>
      <c r="C46" s="46">
        <f t="shared" si="10"/>
        <v>4979641.0399999991</v>
      </c>
      <c r="D46" s="46">
        <v>65577064.039999999</v>
      </c>
      <c r="E46" s="46">
        <v>29681041.109999999</v>
      </c>
      <c r="F46" s="46">
        <v>26890948</v>
      </c>
      <c r="G46" s="47">
        <v>35896022.93</v>
      </c>
    </row>
    <row r="47" spans="1:7" x14ac:dyDescent="0.2">
      <c r="A47" s="45" t="s">
        <v>46</v>
      </c>
      <c r="B47" s="46">
        <v>36728601</v>
      </c>
      <c r="C47" s="46">
        <f t="shared" si="10"/>
        <v>-653868</v>
      </c>
      <c r="D47" s="46">
        <v>36074733</v>
      </c>
      <c r="E47" s="46">
        <v>16429864</v>
      </c>
      <c r="F47" s="46">
        <v>15891875</v>
      </c>
      <c r="G47" s="47">
        <v>19644869</v>
      </c>
    </row>
    <row r="48" spans="1:7" ht="25.5" x14ac:dyDescent="0.2">
      <c r="A48" s="45" t="s">
        <v>47</v>
      </c>
      <c r="B48" s="46">
        <v>47059882</v>
      </c>
      <c r="C48" s="46">
        <f t="shared" si="10"/>
        <v>483539.09000000358</v>
      </c>
      <c r="D48" s="46">
        <v>47543421.090000004</v>
      </c>
      <c r="E48" s="46">
        <v>17300655</v>
      </c>
      <c r="F48" s="46">
        <v>15696507</v>
      </c>
      <c r="G48" s="47">
        <v>30242766.09</v>
      </c>
    </row>
    <row r="49" spans="1:7" x14ac:dyDescent="0.2">
      <c r="A49" s="45" t="s">
        <v>48</v>
      </c>
      <c r="B49" s="46">
        <v>793150616</v>
      </c>
      <c r="C49" s="46">
        <f t="shared" si="10"/>
        <v>50094926.360000014</v>
      </c>
      <c r="D49" s="46">
        <v>843245542.36000001</v>
      </c>
      <c r="E49" s="46">
        <v>434126378.93000001</v>
      </c>
      <c r="F49" s="46">
        <v>420460459</v>
      </c>
      <c r="G49" s="47">
        <v>409119163.43000001</v>
      </c>
    </row>
    <row r="50" spans="1:7" x14ac:dyDescent="0.2">
      <c r="A50" s="45" t="s">
        <v>49</v>
      </c>
      <c r="B50" s="46">
        <v>66667441</v>
      </c>
      <c r="C50" s="46">
        <f t="shared" si="10"/>
        <v>0</v>
      </c>
      <c r="D50" s="46">
        <v>66667441.000000007</v>
      </c>
      <c r="E50" s="46">
        <v>29709975.599999994</v>
      </c>
      <c r="F50" s="46">
        <v>25862763.32</v>
      </c>
      <c r="G50" s="47">
        <v>36957465.399999999</v>
      </c>
    </row>
    <row r="51" spans="1:7" s="32" customFormat="1" ht="26.25" x14ac:dyDescent="0.25">
      <c r="A51" s="39" t="s">
        <v>50</v>
      </c>
      <c r="B51" s="40">
        <f>B52+B82+B72+B75+B91+B85+B78+B95</f>
        <v>5022289418</v>
      </c>
      <c r="C51" s="40">
        <f t="shared" ref="C51:G51" si="12">C52+C82+C72+C75+C91+C85+C78+C95</f>
        <v>1263218307.2000008</v>
      </c>
      <c r="D51" s="40">
        <f t="shared" si="12"/>
        <v>6285507725.2000008</v>
      </c>
      <c r="E51" s="40">
        <f t="shared" si="12"/>
        <v>2889289755.9699993</v>
      </c>
      <c r="F51" s="40">
        <f t="shared" si="12"/>
        <v>1897240515.6800001</v>
      </c>
      <c r="G51" s="40">
        <f t="shared" si="12"/>
        <v>3396217969.2299995</v>
      </c>
    </row>
    <row r="52" spans="1:7" s="32" customFormat="1" ht="15" x14ac:dyDescent="0.25">
      <c r="A52" s="42" t="s">
        <v>51</v>
      </c>
      <c r="B52" s="43">
        <f>SUM(B53:B71)</f>
        <v>2134544114</v>
      </c>
      <c r="C52" s="43">
        <f t="shared" ref="C52:G52" si="13">SUM(C53:C71)</f>
        <v>14007405.470000036</v>
      </c>
      <c r="D52" s="43">
        <f t="shared" si="13"/>
        <v>2148551519.4700003</v>
      </c>
      <c r="E52" s="43">
        <f t="shared" si="13"/>
        <v>978023260.89999986</v>
      </c>
      <c r="F52" s="43">
        <f t="shared" si="13"/>
        <v>852678667.76000011</v>
      </c>
      <c r="G52" s="44">
        <f t="shared" si="13"/>
        <v>1170528258.5699999</v>
      </c>
    </row>
    <row r="53" spans="1:7" s="1" customFormat="1" x14ac:dyDescent="0.2">
      <c r="A53" s="45" t="s">
        <v>52</v>
      </c>
      <c r="B53" s="46">
        <v>471958277</v>
      </c>
      <c r="C53" s="46">
        <f t="shared" ref="C53:C71" si="14">D53-B53</f>
        <v>518294</v>
      </c>
      <c r="D53" s="46">
        <v>472476571</v>
      </c>
      <c r="E53" s="46">
        <v>256361067.83000001</v>
      </c>
      <c r="F53" s="46">
        <v>237979228.98000002</v>
      </c>
      <c r="G53" s="47">
        <v>216115503.17000002</v>
      </c>
    </row>
    <row r="54" spans="1:7" x14ac:dyDescent="0.2">
      <c r="A54" s="45" t="s">
        <v>53</v>
      </c>
      <c r="B54" s="46">
        <v>412794204</v>
      </c>
      <c r="C54" s="46">
        <f t="shared" si="14"/>
        <v>16300459.529999971</v>
      </c>
      <c r="D54" s="46">
        <v>429094663.52999997</v>
      </c>
      <c r="E54" s="46">
        <v>178504704.49000001</v>
      </c>
      <c r="F54" s="46">
        <v>167845138.96000001</v>
      </c>
      <c r="G54" s="47">
        <v>250589959.04000002</v>
      </c>
    </row>
    <row r="55" spans="1:7" s="32" customFormat="1" ht="26.25" x14ac:dyDescent="0.25">
      <c r="A55" s="45" t="s">
        <v>54</v>
      </c>
      <c r="B55" s="46">
        <v>45110144</v>
      </c>
      <c r="C55" s="46">
        <f t="shared" si="14"/>
        <v>-832325.71999999881</v>
      </c>
      <c r="D55" s="46">
        <v>44277818.280000001</v>
      </c>
      <c r="E55" s="46">
        <v>17838145</v>
      </c>
      <c r="F55" s="46">
        <v>17617559</v>
      </c>
      <c r="G55" s="47">
        <v>26439673.280000001</v>
      </c>
    </row>
    <row r="56" spans="1:7" ht="25.5" x14ac:dyDescent="0.2">
      <c r="A56" s="45" t="s">
        <v>55</v>
      </c>
      <c r="B56" s="46">
        <v>138211694</v>
      </c>
      <c r="C56" s="46">
        <f t="shared" si="14"/>
        <v>5076523.0800000727</v>
      </c>
      <c r="D56" s="46">
        <v>143288217.08000007</v>
      </c>
      <c r="E56" s="46">
        <v>61140664.969999962</v>
      </c>
      <c r="F56" s="46">
        <v>59242342.969999962</v>
      </c>
      <c r="G56" s="47">
        <v>82147552.109999999</v>
      </c>
    </row>
    <row r="57" spans="1:7" ht="25.5" x14ac:dyDescent="0.2">
      <c r="A57" s="45" t="s">
        <v>56</v>
      </c>
      <c r="B57" s="46">
        <v>154680357</v>
      </c>
      <c r="C57" s="46">
        <f t="shared" si="14"/>
        <v>-302430</v>
      </c>
      <c r="D57" s="46">
        <v>154377927</v>
      </c>
      <c r="E57" s="46">
        <v>70520988</v>
      </c>
      <c r="F57" s="46">
        <v>68708975</v>
      </c>
      <c r="G57" s="47">
        <v>83856939</v>
      </c>
    </row>
    <row r="58" spans="1:7" s="32" customFormat="1" ht="26.25" x14ac:dyDescent="0.25">
      <c r="A58" s="45" t="s">
        <v>57</v>
      </c>
      <c r="B58" s="46">
        <v>38133378</v>
      </c>
      <c r="C58" s="46">
        <f t="shared" si="14"/>
        <v>4005701.4900000021</v>
      </c>
      <c r="D58" s="46">
        <v>42139079.490000002</v>
      </c>
      <c r="E58" s="46">
        <v>18247437.940000001</v>
      </c>
      <c r="F58" s="46">
        <v>16060299.370000003</v>
      </c>
      <c r="G58" s="47">
        <v>23891641.550000001</v>
      </c>
    </row>
    <row r="59" spans="1:7" x14ac:dyDescent="0.2">
      <c r="A59" s="45" t="s">
        <v>58</v>
      </c>
      <c r="B59" s="46">
        <v>14506933</v>
      </c>
      <c r="C59" s="46">
        <f t="shared" si="14"/>
        <v>4386437</v>
      </c>
      <c r="D59" s="46">
        <v>18893370</v>
      </c>
      <c r="E59" s="46">
        <v>10608074.109999999</v>
      </c>
      <c r="F59" s="46">
        <v>7854907.1099999994</v>
      </c>
      <c r="G59" s="47">
        <v>8285295.8900000006</v>
      </c>
    </row>
    <row r="60" spans="1:7" x14ac:dyDescent="0.2">
      <c r="A60" s="45" t="s">
        <v>59</v>
      </c>
      <c r="B60" s="46">
        <v>41915185</v>
      </c>
      <c r="C60" s="46">
        <f t="shared" si="14"/>
        <v>0</v>
      </c>
      <c r="D60" s="46">
        <v>41915185</v>
      </c>
      <c r="E60" s="46">
        <v>16454657.52</v>
      </c>
      <c r="F60" s="46">
        <v>15834116.27</v>
      </c>
      <c r="G60" s="47">
        <v>25460527.48</v>
      </c>
    </row>
    <row r="61" spans="1:7" x14ac:dyDescent="0.2">
      <c r="A61" s="45" t="s">
        <v>60</v>
      </c>
      <c r="B61" s="46">
        <v>54361373</v>
      </c>
      <c r="C61" s="46">
        <f t="shared" si="14"/>
        <v>732737</v>
      </c>
      <c r="D61" s="46">
        <v>55094110</v>
      </c>
      <c r="E61" s="46">
        <v>26215284.069999997</v>
      </c>
      <c r="F61" s="46">
        <v>20493247.57</v>
      </c>
      <c r="G61" s="47">
        <v>28878825.929999996</v>
      </c>
    </row>
    <row r="62" spans="1:7" x14ac:dyDescent="0.2">
      <c r="A62" s="45" t="s">
        <v>61</v>
      </c>
      <c r="B62" s="46">
        <v>24904444</v>
      </c>
      <c r="C62" s="46">
        <f t="shared" si="14"/>
        <v>262909</v>
      </c>
      <c r="D62" s="46">
        <v>25167353</v>
      </c>
      <c r="E62" s="46">
        <v>11212691.35</v>
      </c>
      <c r="F62" s="46">
        <v>8267178.3200000003</v>
      </c>
      <c r="G62" s="47">
        <v>13954661.65</v>
      </c>
    </row>
    <row r="63" spans="1:7" x14ac:dyDescent="0.2">
      <c r="A63" s="45" t="s">
        <v>62</v>
      </c>
      <c r="B63" s="46">
        <v>216964625</v>
      </c>
      <c r="C63" s="46">
        <f t="shared" si="14"/>
        <v>17370440</v>
      </c>
      <c r="D63" s="46">
        <v>234335065</v>
      </c>
      <c r="E63" s="46">
        <v>106054332.69</v>
      </c>
      <c r="F63" s="46">
        <v>90348536.810000002</v>
      </c>
      <c r="G63" s="47">
        <v>128280732.31</v>
      </c>
    </row>
    <row r="64" spans="1:7" x14ac:dyDescent="0.2">
      <c r="A64" s="45" t="s">
        <v>63</v>
      </c>
      <c r="B64" s="46">
        <v>60788724</v>
      </c>
      <c r="C64" s="46">
        <f t="shared" si="14"/>
        <v>2156743</v>
      </c>
      <c r="D64" s="46">
        <v>62945467</v>
      </c>
      <c r="E64" s="46">
        <v>44147072.149999991</v>
      </c>
      <c r="F64" s="46">
        <v>44147072.149999991</v>
      </c>
      <c r="G64" s="47">
        <v>18798394.850000001</v>
      </c>
    </row>
    <row r="65" spans="1:7" x14ac:dyDescent="0.2">
      <c r="A65" s="45" t="s">
        <v>64</v>
      </c>
      <c r="B65" s="46">
        <v>307055171</v>
      </c>
      <c r="C65" s="46">
        <f t="shared" si="14"/>
        <v>-33196351</v>
      </c>
      <c r="D65" s="46">
        <v>273858820</v>
      </c>
      <c r="E65" s="46">
        <v>106941614.39999998</v>
      </c>
      <c r="F65" s="46">
        <v>47781710.01000002</v>
      </c>
      <c r="G65" s="47">
        <v>166917205.60000002</v>
      </c>
    </row>
    <row r="66" spans="1:7" ht="25.5" x14ac:dyDescent="0.2">
      <c r="A66" s="50" t="s">
        <v>65</v>
      </c>
      <c r="B66" s="46">
        <v>71963616</v>
      </c>
      <c r="C66" s="46">
        <f t="shared" si="14"/>
        <v>-1657706.9100000113</v>
      </c>
      <c r="D66" s="46">
        <v>70305909.089999989</v>
      </c>
      <c r="E66" s="46">
        <v>17139391.279999997</v>
      </c>
      <c r="F66" s="46">
        <v>15424403.349999998</v>
      </c>
      <c r="G66" s="47">
        <v>53166517.809999987</v>
      </c>
    </row>
    <row r="67" spans="1:7" x14ac:dyDescent="0.2">
      <c r="A67" s="45" t="s">
        <v>66</v>
      </c>
      <c r="B67" s="46">
        <v>32994570</v>
      </c>
      <c r="C67" s="46">
        <f t="shared" si="14"/>
        <v>-1147298</v>
      </c>
      <c r="D67" s="46">
        <v>31847272</v>
      </c>
      <c r="E67" s="46">
        <v>11989603.400000004</v>
      </c>
      <c r="F67" s="46">
        <v>11627288.380000005</v>
      </c>
      <c r="G67" s="47">
        <v>19857668.599999998</v>
      </c>
    </row>
    <row r="68" spans="1:7" x14ac:dyDescent="0.2">
      <c r="A68" s="45" t="s">
        <v>67</v>
      </c>
      <c r="B68" s="46">
        <v>13058977</v>
      </c>
      <c r="C68" s="46">
        <f t="shared" si="14"/>
        <v>0</v>
      </c>
      <c r="D68" s="46">
        <v>13058977</v>
      </c>
      <c r="E68" s="46">
        <v>10817042.790000001</v>
      </c>
      <c r="F68" s="46">
        <v>10817042.790000001</v>
      </c>
      <c r="G68" s="47">
        <v>2241934.21</v>
      </c>
    </row>
    <row r="69" spans="1:7" x14ac:dyDescent="0.2">
      <c r="A69" s="50" t="s">
        <v>68</v>
      </c>
      <c r="B69" s="46">
        <v>12414081</v>
      </c>
      <c r="C69" s="46">
        <f t="shared" si="14"/>
        <v>0</v>
      </c>
      <c r="D69" s="46">
        <v>12414081</v>
      </c>
      <c r="E69" s="46">
        <v>4907077.0999999996</v>
      </c>
      <c r="F69" s="46">
        <v>4798082.0999999996</v>
      </c>
      <c r="G69" s="47">
        <v>7507003.8999999994</v>
      </c>
    </row>
    <row r="70" spans="1:7" x14ac:dyDescent="0.2">
      <c r="A70" s="50" t="s">
        <v>69</v>
      </c>
      <c r="B70" s="46">
        <v>14653457</v>
      </c>
      <c r="C70" s="46">
        <f t="shared" si="14"/>
        <v>333273</v>
      </c>
      <c r="D70" s="46">
        <v>14986730</v>
      </c>
      <c r="E70" s="46">
        <v>5323812.8100000005</v>
      </c>
      <c r="F70" s="46">
        <v>4385814.62</v>
      </c>
      <c r="G70" s="47">
        <v>9662917.1899999995</v>
      </c>
    </row>
    <row r="71" spans="1:7" x14ac:dyDescent="0.2">
      <c r="A71" s="50" t="s">
        <v>70</v>
      </c>
      <c r="B71" s="46">
        <v>8074904</v>
      </c>
      <c r="C71" s="46">
        <f t="shared" si="14"/>
        <v>0</v>
      </c>
      <c r="D71" s="46">
        <v>8074904</v>
      </c>
      <c r="E71" s="46">
        <v>3599599</v>
      </c>
      <c r="F71" s="46">
        <v>3445724</v>
      </c>
      <c r="G71" s="47">
        <v>4475305</v>
      </c>
    </row>
    <row r="72" spans="1:7" x14ac:dyDescent="0.2">
      <c r="A72" s="42" t="s">
        <v>71</v>
      </c>
      <c r="B72" s="43">
        <f>SUM(B73:B74)</f>
        <v>1382968121</v>
      </c>
      <c r="C72" s="43">
        <f t="shared" ref="C72:G72" si="15">SUM(C73:C74)</f>
        <v>1061792049.1000009</v>
      </c>
      <c r="D72" s="43">
        <f t="shared" si="15"/>
        <v>2444760170.1000009</v>
      </c>
      <c r="E72" s="43">
        <f t="shared" si="15"/>
        <v>1297559060.0699999</v>
      </c>
      <c r="F72" s="43">
        <f t="shared" si="15"/>
        <v>766228899.60000002</v>
      </c>
      <c r="G72" s="44">
        <f t="shared" si="15"/>
        <v>1147201110.03</v>
      </c>
    </row>
    <row r="73" spans="1:7" s="1" customFormat="1" x14ac:dyDescent="0.2">
      <c r="A73" s="45" t="s">
        <v>72</v>
      </c>
      <c r="B73" s="46">
        <v>1268276350</v>
      </c>
      <c r="C73" s="46">
        <f t="shared" ref="C73:C74" si="16">D73-B73</f>
        <v>1061792049.1000009</v>
      </c>
      <c r="D73" s="46">
        <v>2330068399.1000009</v>
      </c>
      <c r="E73" s="46">
        <v>1297559060.0699999</v>
      </c>
      <c r="F73" s="46">
        <v>766228899.60000002</v>
      </c>
      <c r="G73" s="47">
        <v>1032509339.03</v>
      </c>
    </row>
    <row r="74" spans="1:7" s="1" customFormat="1" x14ac:dyDescent="0.2">
      <c r="A74" s="45" t="s">
        <v>73</v>
      </c>
      <c r="B74" s="46">
        <v>114691771</v>
      </c>
      <c r="C74" s="46">
        <f t="shared" si="16"/>
        <v>0</v>
      </c>
      <c r="D74" s="46">
        <v>114691771</v>
      </c>
      <c r="E74" s="46">
        <v>0</v>
      </c>
      <c r="F74" s="46">
        <v>0</v>
      </c>
      <c r="G74" s="47">
        <v>114691771</v>
      </c>
    </row>
    <row r="75" spans="1:7" x14ac:dyDescent="0.2">
      <c r="A75" s="42" t="s">
        <v>74</v>
      </c>
      <c r="B75" s="43">
        <f t="shared" ref="B75:G75" si="17">SUM(B76:B77)</f>
        <v>120167246</v>
      </c>
      <c r="C75" s="43">
        <f t="shared" si="17"/>
        <v>27077297.220000017</v>
      </c>
      <c r="D75" s="43">
        <f t="shared" si="17"/>
        <v>147244543.22000003</v>
      </c>
      <c r="E75" s="43">
        <f t="shared" si="17"/>
        <v>65647597.870000005</v>
      </c>
      <c r="F75" s="43">
        <f t="shared" si="17"/>
        <v>50852791.130000003</v>
      </c>
      <c r="G75" s="44">
        <f t="shared" si="17"/>
        <v>81596945.350000009</v>
      </c>
    </row>
    <row r="76" spans="1:7" x14ac:dyDescent="0.2">
      <c r="A76" s="45" t="s">
        <v>75</v>
      </c>
      <c r="B76" s="46">
        <v>90696927</v>
      </c>
      <c r="C76" s="46">
        <f t="shared" ref="C76:C77" si="18">D76-B76</f>
        <v>26031885.420000017</v>
      </c>
      <c r="D76" s="46">
        <v>116728812.42000002</v>
      </c>
      <c r="E76" s="46">
        <v>50843838.390000008</v>
      </c>
      <c r="F76" s="46">
        <v>41928673.980000004</v>
      </c>
      <c r="G76" s="47">
        <v>65884974.030000001</v>
      </c>
    </row>
    <row r="77" spans="1:7" ht="25.5" x14ac:dyDescent="0.2">
      <c r="A77" s="51" t="s">
        <v>76</v>
      </c>
      <c r="B77" s="46">
        <v>29470319</v>
      </c>
      <c r="C77" s="46">
        <f t="shared" si="18"/>
        <v>1045411.8000000007</v>
      </c>
      <c r="D77" s="46">
        <v>30515730.800000001</v>
      </c>
      <c r="E77" s="46">
        <v>14803759.479999997</v>
      </c>
      <c r="F77" s="46">
        <v>8924117.1500000004</v>
      </c>
      <c r="G77" s="47">
        <v>15711971.320000002</v>
      </c>
    </row>
    <row r="78" spans="1:7" x14ac:dyDescent="0.2">
      <c r="A78" s="42" t="s">
        <v>77</v>
      </c>
      <c r="B78" s="43">
        <f>SUM(B79:B81)</f>
        <v>736536394</v>
      </c>
      <c r="C78" s="43">
        <f t="shared" ref="C78:G78" si="19">SUM(C79:C81)</f>
        <v>939303.04</v>
      </c>
      <c r="D78" s="43">
        <f t="shared" si="19"/>
        <v>737475697.03999996</v>
      </c>
      <c r="E78" s="43">
        <f t="shared" si="19"/>
        <v>302014498.87000006</v>
      </c>
      <c r="F78" s="43">
        <f t="shared" si="19"/>
        <v>15783936.029999999</v>
      </c>
      <c r="G78" s="44">
        <f t="shared" si="19"/>
        <v>435461198.16999996</v>
      </c>
    </row>
    <row r="79" spans="1:7" x14ac:dyDescent="0.2">
      <c r="A79" s="45" t="s">
        <v>78</v>
      </c>
      <c r="B79" s="46">
        <v>0</v>
      </c>
      <c r="C79" s="46">
        <f t="shared" ref="C79:C81" si="20">D79-B79</f>
        <v>0</v>
      </c>
      <c r="D79" s="46">
        <v>0</v>
      </c>
      <c r="E79" s="46">
        <v>0</v>
      </c>
      <c r="F79" s="46">
        <v>0</v>
      </c>
      <c r="G79" s="47">
        <v>0</v>
      </c>
    </row>
    <row r="80" spans="1:7" x14ac:dyDescent="0.2">
      <c r="A80" s="45" t="s">
        <v>79</v>
      </c>
      <c r="B80" s="46">
        <v>0</v>
      </c>
      <c r="C80" s="46">
        <f t="shared" si="20"/>
        <v>939303.04</v>
      </c>
      <c r="D80" s="46">
        <v>939303.04</v>
      </c>
      <c r="E80" s="46">
        <v>0</v>
      </c>
      <c r="F80" s="46">
        <v>0</v>
      </c>
      <c r="G80" s="47">
        <v>939303.04</v>
      </c>
    </row>
    <row r="81" spans="1:7" x14ac:dyDescent="0.2">
      <c r="A81" s="45" t="s">
        <v>80</v>
      </c>
      <c r="B81" s="46">
        <v>736536394</v>
      </c>
      <c r="C81" s="46">
        <f t="shared" si="20"/>
        <v>0</v>
      </c>
      <c r="D81" s="46">
        <v>736536394</v>
      </c>
      <c r="E81" s="46">
        <v>302014498.87000006</v>
      </c>
      <c r="F81" s="46">
        <v>15783936.029999999</v>
      </c>
      <c r="G81" s="47">
        <v>434521895.12999994</v>
      </c>
    </row>
    <row r="82" spans="1:7" x14ac:dyDescent="0.2">
      <c r="A82" s="42" t="s">
        <v>81</v>
      </c>
      <c r="B82" s="43">
        <f>SUM(B83:B84)</f>
        <v>14668275</v>
      </c>
      <c r="C82" s="43">
        <f t="shared" ref="C82:G82" si="21">SUM(C83:C84)</f>
        <v>136558773.11000001</v>
      </c>
      <c r="D82" s="43">
        <f t="shared" si="21"/>
        <v>151227048.11000001</v>
      </c>
      <c r="E82" s="43">
        <f t="shared" si="21"/>
        <v>6619091.1000000006</v>
      </c>
      <c r="F82" s="43">
        <f t="shared" si="21"/>
        <v>4145839.5999999996</v>
      </c>
      <c r="G82" s="44">
        <f t="shared" si="21"/>
        <v>144607957.01000002</v>
      </c>
    </row>
    <row r="83" spans="1:7" x14ac:dyDescent="0.2">
      <c r="A83" s="45" t="s">
        <v>82</v>
      </c>
      <c r="B83" s="46">
        <v>0</v>
      </c>
      <c r="C83" s="46">
        <f t="shared" ref="C83:C84" si="22">D83-B83</f>
        <v>136558773.11000001</v>
      </c>
      <c r="D83" s="46">
        <v>136558773.11000001</v>
      </c>
      <c r="E83" s="46">
        <v>0</v>
      </c>
      <c r="F83" s="46">
        <v>0</v>
      </c>
      <c r="G83" s="47">
        <v>136558773.11000001</v>
      </c>
    </row>
    <row r="84" spans="1:7" x14ac:dyDescent="0.2">
      <c r="A84" s="45" t="s">
        <v>83</v>
      </c>
      <c r="B84" s="46">
        <v>14668275</v>
      </c>
      <c r="C84" s="46">
        <f t="shared" si="22"/>
        <v>0</v>
      </c>
      <c r="D84" s="46">
        <v>14668275</v>
      </c>
      <c r="E84" s="46">
        <v>6619091.1000000006</v>
      </c>
      <c r="F84" s="46">
        <v>4145839.5999999996</v>
      </c>
      <c r="G84" s="47">
        <v>8049183.9000000004</v>
      </c>
    </row>
    <row r="85" spans="1:7" x14ac:dyDescent="0.2">
      <c r="A85" s="42" t="s">
        <v>84</v>
      </c>
      <c r="B85" s="43">
        <f>SUM(B86:B90)</f>
        <v>579598663</v>
      </c>
      <c r="C85" s="43">
        <f t="shared" ref="C85:G85" si="23">SUM(C86:C90)</f>
        <v>9111667.5599998981</v>
      </c>
      <c r="D85" s="43">
        <f t="shared" si="23"/>
        <v>588710330.55999982</v>
      </c>
      <c r="E85" s="43">
        <f t="shared" si="23"/>
        <v>216892601.73000005</v>
      </c>
      <c r="F85" s="43">
        <f t="shared" si="23"/>
        <v>188543897.5</v>
      </c>
      <c r="G85" s="44">
        <f t="shared" si="23"/>
        <v>371817728.82999992</v>
      </c>
    </row>
    <row r="86" spans="1:7" ht="25.5" x14ac:dyDescent="0.2">
      <c r="A86" s="45" t="s">
        <v>85</v>
      </c>
      <c r="B86" s="46">
        <v>417434717</v>
      </c>
      <c r="C86" s="46">
        <f t="shared" ref="C86:C90" si="24">D86-B86</f>
        <v>10742878.419999897</v>
      </c>
      <c r="D86" s="46">
        <v>428177595.4199999</v>
      </c>
      <c r="E86" s="46">
        <v>154614127.99000004</v>
      </c>
      <c r="F86" s="46">
        <v>129782816.77999997</v>
      </c>
      <c r="G86" s="47">
        <v>273563467.42999995</v>
      </c>
    </row>
    <row r="87" spans="1:7" x14ac:dyDescent="0.2">
      <c r="A87" s="45" t="s">
        <v>86</v>
      </c>
      <c r="B87" s="46">
        <v>45280809</v>
      </c>
      <c r="C87" s="46">
        <f t="shared" si="24"/>
        <v>-636599.99999999255</v>
      </c>
      <c r="D87" s="46">
        <v>44644209.000000007</v>
      </c>
      <c r="E87" s="46">
        <v>18004805.930000011</v>
      </c>
      <c r="F87" s="46">
        <v>16071164.810000004</v>
      </c>
      <c r="G87" s="47">
        <v>26639403.070000004</v>
      </c>
    </row>
    <row r="88" spans="1:7" ht="25.5" x14ac:dyDescent="0.2">
      <c r="A88" s="45" t="s">
        <v>87</v>
      </c>
      <c r="B88" s="46">
        <v>27916844</v>
      </c>
      <c r="C88" s="46">
        <f t="shared" si="24"/>
        <v>1001906.620000001</v>
      </c>
      <c r="D88" s="46">
        <v>28918750.620000001</v>
      </c>
      <c r="E88" s="46">
        <v>6885987.4700000007</v>
      </c>
      <c r="F88" s="46">
        <v>6819605.4400000013</v>
      </c>
      <c r="G88" s="47">
        <v>22032763.150000002</v>
      </c>
    </row>
    <row r="89" spans="1:7" x14ac:dyDescent="0.2">
      <c r="A89" s="45" t="s">
        <v>88</v>
      </c>
      <c r="B89" s="46">
        <v>27416713</v>
      </c>
      <c r="C89" s="46">
        <f t="shared" si="24"/>
        <v>-1913345.4800000004</v>
      </c>
      <c r="D89" s="46">
        <v>25503367.52</v>
      </c>
      <c r="E89" s="46">
        <v>11190818.99</v>
      </c>
      <c r="F89" s="46">
        <v>10140350.859999999</v>
      </c>
      <c r="G89" s="47">
        <v>14312548.530000001</v>
      </c>
    </row>
    <row r="90" spans="1:7" x14ac:dyDescent="0.2">
      <c r="A90" s="45" t="s">
        <v>89</v>
      </c>
      <c r="B90" s="46">
        <v>61549580</v>
      </c>
      <c r="C90" s="46">
        <f t="shared" si="24"/>
        <v>-83172.000000007451</v>
      </c>
      <c r="D90" s="46">
        <v>61466407.999999993</v>
      </c>
      <c r="E90" s="46">
        <v>26196861.349999998</v>
      </c>
      <c r="F90" s="46">
        <v>25729959.610000003</v>
      </c>
      <c r="G90" s="47">
        <v>35269546.649999999</v>
      </c>
    </row>
    <row r="91" spans="1:7" x14ac:dyDescent="0.2">
      <c r="A91" s="42" t="s">
        <v>90</v>
      </c>
      <c r="B91" s="43">
        <f t="shared" ref="B91:G91" si="25">SUM(B92:B94)</f>
        <v>0</v>
      </c>
      <c r="C91" s="43">
        <f t="shared" si="25"/>
        <v>0</v>
      </c>
      <c r="D91" s="43">
        <f t="shared" si="25"/>
        <v>0</v>
      </c>
      <c r="E91" s="43">
        <f t="shared" si="25"/>
        <v>0</v>
      </c>
      <c r="F91" s="43">
        <f t="shared" si="25"/>
        <v>0</v>
      </c>
      <c r="G91" s="44">
        <f t="shared" si="25"/>
        <v>0</v>
      </c>
    </row>
    <row r="92" spans="1:7" ht="25.5" x14ac:dyDescent="0.2">
      <c r="A92" s="45" t="s">
        <v>91</v>
      </c>
      <c r="B92" s="46">
        <v>0</v>
      </c>
      <c r="C92" s="46">
        <f t="shared" ref="C92:C94" si="26">D92-B92</f>
        <v>0</v>
      </c>
      <c r="D92" s="46">
        <v>0</v>
      </c>
      <c r="E92" s="46">
        <v>0</v>
      </c>
      <c r="F92" s="46">
        <v>0</v>
      </c>
      <c r="G92" s="47">
        <v>0</v>
      </c>
    </row>
    <row r="93" spans="1:7" x14ac:dyDescent="0.2">
      <c r="A93" s="45" t="s">
        <v>92</v>
      </c>
      <c r="B93" s="46">
        <v>0</v>
      </c>
      <c r="C93" s="46">
        <f t="shared" si="26"/>
        <v>0</v>
      </c>
      <c r="D93" s="46">
        <v>0</v>
      </c>
      <c r="E93" s="46">
        <v>0</v>
      </c>
      <c r="F93" s="46">
        <v>0</v>
      </c>
      <c r="G93" s="47">
        <v>0</v>
      </c>
    </row>
    <row r="94" spans="1:7" ht="25.5" x14ac:dyDescent="0.2">
      <c r="A94" s="45" t="s">
        <v>93</v>
      </c>
      <c r="B94" s="46">
        <v>0</v>
      </c>
      <c r="C94" s="46">
        <f t="shared" si="26"/>
        <v>0</v>
      </c>
      <c r="D94" s="46">
        <v>0</v>
      </c>
      <c r="E94" s="46">
        <v>0</v>
      </c>
      <c r="F94" s="46">
        <v>0</v>
      </c>
      <c r="G94" s="47">
        <v>0</v>
      </c>
    </row>
    <row r="95" spans="1:7" x14ac:dyDescent="0.2">
      <c r="A95" s="42" t="s">
        <v>94</v>
      </c>
      <c r="B95" s="43">
        <f>SUM(B96:B97)</f>
        <v>53806605</v>
      </c>
      <c r="C95" s="43">
        <f t="shared" ref="C95:G95" si="27">SUM(C96:C97)</f>
        <v>13731811.700000003</v>
      </c>
      <c r="D95" s="43">
        <f t="shared" si="27"/>
        <v>67538416.700000003</v>
      </c>
      <c r="E95" s="43">
        <f t="shared" si="27"/>
        <v>22533645.43</v>
      </c>
      <c r="F95" s="43">
        <f t="shared" si="27"/>
        <v>19006484.060000002</v>
      </c>
      <c r="G95" s="44">
        <f t="shared" si="27"/>
        <v>45004771.270000003</v>
      </c>
    </row>
    <row r="96" spans="1:7" ht="25.5" x14ac:dyDescent="0.2">
      <c r="A96" s="45" t="s">
        <v>95</v>
      </c>
      <c r="B96" s="46">
        <v>18000000</v>
      </c>
      <c r="C96" s="46">
        <f t="shared" ref="C96:C97" si="28">D96-B96</f>
        <v>-2959283.9699999988</v>
      </c>
      <c r="D96" s="46">
        <v>15040716.030000001</v>
      </c>
      <c r="E96" s="46">
        <v>7691056.8200000003</v>
      </c>
      <c r="F96" s="46">
        <v>6325423.3200000003</v>
      </c>
      <c r="G96" s="47">
        <v>7349659.209999999</v>
      </c>
    </row>
    <row r="97" spans="1:7" x14ac:dyDescent="0.2">
      <c r="A97" s="45" t="s">
        <v>96</v>
      </c>
      <c r="B97" s="46">
        <v>35806605</v>
      </c>
      <c r="C97" s="46">
        <f t="shared" si="28"/>
        <v>16691095.670000002</v>
      </c>
      <c r="D97" s="46">
        <v>52497700.670000002</v>
      </c>
      <c r="E97" s="46">
        <v>14842588.609999999</v>
      </c>
      <c r="F97" s="46">
        <v>12681060.74</v>
      </c>
      <c r="G97" s="47">
        <v>37655112.060000002</v>
      </c>
    </row>
    <row r="98" spans="1:7" x14ac:dyDescent="0.2">
      <c r="A98" s="39" t="s">
        <v>97</v>
      </c>
      <c r="B98" s="40">
        <v>0</v>
      </c>
      <c r="C98" s="40">
        <v>0</v>
      </c>
      <c r="D98" s="40">
        <v>0</v>
      </c>
      <c r="E98" s="40">
        <v>0</v>
      </c>
      <c r="F98" s="40">
        <v>0</v>
      </c>
      <c r="G98" s="41">
        <v>0</v>
      </c>
    </row>
    <row r="99" spans="1:7" s="32" customFormat="1" ht="26.25" x14ac:dyDescent="0.25">
      <c r="A99" s="36" t="s">
        <v>98</v>
      </c>
      <c r="B99" s="37">
        <f>B100+B105</f>
        <v>0</v>
      </c>
      <c r="C99" s="37">
        <f t="shared" ref="C99:G99" si="29">C100+C105</f>
        <v>0</v>
      </c>
      <c r="D99" s="37">
        <f t="shared" si="29"/>
        <v>0</v>
      </c>
      <c r="E99" s="37">
        <f t="shared" si="29"/>
        <v>0</v>
      </c>
      <c r="F99" s="37">
        <f t="shared" si="29"/>
        <v>0</v>
      </c>
      <c r="G99" s="38">
        <f t="shared" si="29"/>
        <v>0</v>
      </c>
    </row>
    <row r="100" spans="1:7" s="32" customFormat="1" ht="26.25" x14ac:dyDescent="0.25">
      <c r="A100" s="39" t="s">
        <v>99</v>
      </c>
      <c r="B100" s="40">
        <f>B101</f>
        <v>0</v>
      </c>
      <c r="C100" s="40">
        <f t="shared" ref="C100:G100" si="30">C101</f>
        <v>0</v>
      </c>
      <c r="D100" s="40">
        <f t="shared" si="30"/>
        <v>0</v>
      </c>
      <c r="E100" s="40">
        <f t="shared" si="30"/>
        <v>0</v>
      </c>
      <c r="F100" s="40">
        <f t="shared" si="30"/>
        <v>0</v>
      </c>
      <c r="G100" s="41">
        <f t="shared" si="30"/>
        <v>0</v>
      </c>
    </row>
    <row r="101" spans="1:7" s="32" customFormat="1" ht="15" x14ac:dyDescent="0.25">
      <c r="A101" s="42" t="s">
        <v>100</v>
      </c>
      <c r="B101" s="43">
        <f t="shared" ref="B101" si="31">SUM(B102:B104)</f>
        <v>0</v>
      </c>
      <c r="C101" s="43">
        <f t="shared" ref="C101:G101" si="32">SUM(C102:C104)</f>
        <v>0</v>
      </c>
      <c r="D101" s="43">
        <f t="shared" si="32"/>
        <v>0</v>
      </c>
      <c r="E101" s="43">
        <f t="shared" si="32"/>
        <v>0</v>
      </c>
      <c r="F101" s="43">
        <f t="shared" si="32"/>
        <v>0</v>
      </c>
      <c r="G101" s="44">
        <f t="shared" si="32"/>
        <v>0</v>
      </c>
    </row>
    <row r="102" spans="1:7" s="32" customFormat="1" ht="15" x14ac:dyDescent="0.25">
      <c r="A102" s="45" t="s">
        <v>101</v>
      </c>
      <c r="B102" s="46">
        <v>0</v>
      </c>
      <c r="C102" s="46">
        <f t="shared" ref="C102:C104" si="33">D102-B102</f>
        <v>0</v>
      </c>
      <c r="D102" s="46">
        <v>0</v>
      </c>
      <c r="E102" s="46">
        <v>0</v>
      </c>
      <c r="F102" s="46">
        <v>0</v>
      </c>
      <c r="G102" s="47">
        <v>0</v>
      </c>
    </row>
    <row r="103" spans="1:7" s="32" customFormat="1" ht="15" x14ac:dyDescent="0.25">
      <c r="A103" s="45" t="s">
        <v>102</v>
      </c>
      <c r="B103" s="46">
        <v>0</v>
      </c>
      <c r="C103" s="46">
        <f t="shared" si="33"/>
        <v>0</v>
      </c>
      <c r="D103" s="46">
        <v>0</v>
      </c>
      <c r="E103" s="46">
        <v>0</v>
      </c>
      <c r="F103" s="46">
        <v>0</v>
      </c>
      <c r="G103" s="47">
        <v>0</v>
      </c>
    </row>
    <row r="104" spans="1:7" x14ac:dyDescent="0.2">
      <c r="A104" s="45" t="s">
        <v>103</v>
      </c>
      <c r="B104" s="46">
        <v>0</v>
      </c>
      <c r="C104" s="46">
        <f t="shared" si="33"/>
        <v>0</v>
      </c>
      <c r="D104" s="46">
        <v>0</v>
      </c>
      <c r="E104" s="46">
        <v>0</v>
      </c>
      <c r="F104" s="46">
        <v>0</v>
      </c>
      <c r="G104" s="47">
        <v>0</v>
      </c>
    </row>
    <row r="105" spans="1:7" ht="25.5" x14ac:dyDescent="0.2">
      <c r="A105" s="39" t="s">
        <v>104</v>
      </c>
      <c r="B105" s="40">
        <v>0</v>
      </c>
      <c r="C105" s="40">
        <v>0</v>
      </c>
      <c r="D105" s="40">
        <v>0</v>
      </c>
      <c r="E105" s="40">
        <v>0</v>
      </c>
      <c r="F105" s="40">
        <v>0</v>
      </c>
      <c r="G105" s="41">
        <v>0</v>
      </c>
    </row>
    <row r="106" spans="1:7" x14ac:dyDescent="0.2">
      <c r="A106" s="33" t="s">
        <v>105</v>
      </c>
      <c r="B106" s="34">
        <f>B107+B108+B112</f>
        <v>11911304</v>
      </c>
      <c r="C106" s="34">
        <f t="shared" ref="C106:G106" si="34">C108</f>
        <v>634019</v>
      </c>
      <c r="D106" s="34">
        <f t="shared" si="34"/>
        <v>12545323</v>
      </c>
      <c r="E106" s="34">
        <f t="shared" si="34"/>
        <v>5022838.7300000004</v>
      </c>
      <c r="F106" s="34">
        <f t="shared" si="34"/>
        <v>3782776.4099999988</v>
      </c>
      <c r="G106" s="35">
        <f t="shared" si="34"/>
        <v>7522484.2700000014</v>
      </c>
    </row>
    <row r="107" spans="1:7" s="32" customFormat="1" ht="26.25" x14ac:dyDescent="0.25">
      <c r="A107" s="36" t="s">
        <v>106</v>
      </c>
      <c r="B107" s="37">
        <v>0</v>
      </c>
      <c r="C107" s="37">
        <v>0</v>
      </c>
      <c r="D107" s="37">
        <v>0</v>
      </c>
      <c r="E107" s="37">
        <v>0</v>
      </c>
      <c r="F107" s="37">
        <v>0</v>
      </c>
      <c r="G107" s="38">
        <v>0</v>
      </c>
    </row>
    <row r="108" spans="1:7" s="32" customFormat="1" ht="26.25" x14ac:dyDescent="0.25">
      <c r="A108" s="36" t="s">
        <v>107</v>
      </c>
      <c r="B108" s="37">
        <f>B109</f>
        <v>11911304</v>
      </c>
      <c r="C108" s="37">
        <f t="shared" ref="C108:G109" si="35">C109</f>
        <v>634019</v>
      </c>
      <c r="D108" s="37">
        <f t="shared" si="35"/>
        <v>12545323</v>
      </c>
      <c r="E108" s="37">
        <f t="shared" si="35"/>
        <v>5022838.7300000004</v>
      </c>
      <c r="F108" s="37">
        <f t="shared" si="35"/>
        <v>3782776.4099999988</v>
      </c>
      <c r="G108" s="38">
        <f t="shared" si="35"/>
        <v>7522484.2700000014</v>
      </c>
    </row>
    <row r="109" spans="1:7" s="32" customFormat="1" ht="26.25" x14ac:dyDescent="0.25">
      <c r="A109" s="39" t="s">
        <v>108</v>
      </c>
      <c r="B109" s="40">
        <f>B110</f>
        <v>11911304</v>
      </c>
      <c r="C109" s="40">
        <f t="shared" si="35"/>
        <v>634019</v>
      </c>
      <c r="D109" s="40">
        <f t="shared" si="35"/>
        <v>12545323</v>
      </c>
      <c r="E109" s="40">
        <f t="shared" si="35"/>
        <v>5022838.7300000004</v>
      </c>
      <c r="F109" s="40">
        <f t="shared" si="35"/>
        <v>3782776.4099999988</v>
      </c>
      <c r="G109" s="41">
        <f t="shared" si="35"/>
        <v>7522484.2700000014</v>
      </c>
    </row>
    <row r="110" spans="1:7" x14ac:dyDescent="0.2">
      <c r="A110" s="42" t="s">
        <v>109</v>
      </c>
      <c r="B110" s="43">
        <f t="shared" ref="B110:E110" si="36">B111</f>
        <v>11911304</v>
      </c>
      <c r="C110" s="43">
        <f t="shared" si="36"/>
        <v>634019</v>
      </c>
      <c r="D110" s="43">
        <f>D111</f>
        <v>12545323</v>
      </c>
      <c r="E110" s="43">
        <f t="shared" si="36"/>
        <v>5022838.7300000004</v>
      </c>
      <c r="F110" s="43">
        <f>F111</f>
        <v>3782776.4099999988</v>
      </c>
      <c r="G110" s="44">
        <f>G111</f>
        <v>7522484.2700000014</v>
      </c>
    </row>
    <row r="111" spans="1:7" ht="25.5" x14ac:dyDescent="0.2">
      <c r="A111" s="45" t="s">
        <v>110</v>
      </c>
      <c r="B111" s="46">
        <v>11911304</v>
      </c>
      <c r="C111" s="46">
        <f t="shared" ref="C111" si="37">D111-B111</f>
        <v>634019</v>
      </c>
      <c r="D111" s="46">
        <v>12545323</v>
      </c>
      <c r="E111" s="46">
        <v>5022838.7300000004</v>
      </c>
      <c r="F111" s="46">
        <v>3782776.4099999988</v>
      </c>
      <c r="G111" s="47">
        <v>7522484.2700000014</v>
      </c>
    </row>
    <row r="112" spans="1:7" s="32" customFormat="1" ht="26.25" x14ac:dyDescent="0.25">
      <c r="A112" s="36" t="s">
        <v>111</v>
      </c>
      <c r="B112" s="37">
        <v>0</v>
      </c>
      <c r="C112" s="37">
        <v>0</v>
      </c>
      <c r="D112" s="37">
        <v>0</v>
      </c>
      <c r="E112" s="37">
        <v>0</v>
      </c>
      <c r="F112" s="37">
        <v>0</v>
      </c>
      <c r="G112" s="38">
        <v>0</v>
      </c>
    </row>
    <row r="113" spans="1:7" x14ac:dyDescent="0.2">
      <c r="A113" s="28" t="s">
        <v>112</v>
      </c>
      <c r="B113" s="29">
        <f>B114</f>
        <v>3590623054</v>
      </c>
      <c r="C113" s="30">
        <f t="shared" ref="C113:G114" si="38">C114</f>
        <v>168540999.94</v>
      </c>
      <c r="D113" s="30">
        <f t="shared" si="38"/>
        <v>3759164053.9400001</v>
      </c>
      <c r="E113" s="30">
        <f t="shared" si="38"/>
        <v>1707401591.28</v>
      </c>
      <c r="F113" s="30">
        <f t="shared" si="38"/>
        <v>1698449868.28</v>
      </c>
      <c r="G113" s="31">
        <f t="shared" si="38"/>
        <v>2051762462.6600001</v>
      </c>
    </row>
    <row r="114" spans="1:7" x14ac:dyDescent="0.2">
      <c r="A114" s="33" t="s">
        <v>14</v>
      </c>
      <c r="B114" s="34">
        <f>B115</f>
        <v>3590623054</v>
      </c>
      <c r="C114" s="34">
        <f t="shared" si="38"/>
        <v>168540999.94</v>
      </c>
      <c r="D114" s="34">
        <f t="shared" si="38"/>
        <v>3759164053.9400001</v>
      </c>
      <c r="E114" s="34">
        <f t="shared" si="38"/>
        <v>1707401591.28</v>
      </c>
      <c r="F114" s="34">
        <f t="shared" si="38"/>
        <v>1698449868.28</v>
      </c>
      <c r="G114" s="35">
        <f t="shared" si="38"/>
        <v>2051762462.6600001</v>
      </c>
    </row>
    <row r="115" spans="1:7" x14ac:dyDescent="0.2">
      <c r="A115" s="36" t="s">
        <v>15</v>
      </c>
      <c r="B115" s="37">
        <f>B116+B129</f>
        <v>3590623054</v>
      </c>
      <c r="C115" s="37">
        <f t="shared" ref="C115:G115" si="39">C116+C129</f>
        <v>168540999.94</v>
      </c>
      <c r="D115" s="37">
        <f t="shared" si="39"/>
        <v>3759164053.9400001</v>
      </c>
      <c r="E115" s="37">
        <f t="shared" si="39"/>
        <v>1707401591.28</v>
      </c>
      <c r="F115" s="37">
        <f t="shared" si="39"/>
        <v>1698449868.28</v>
      </c>
      <c r="G115" s="38">
        <f t="shared" si="39"/>
        <v>2051762462.6600001</v>
      </c>
    </row>
    <row r="116" spans="1:7" x14ac:dyDescent="0.2">
      <c r="A116" s="39" t="s">
        <v>16</v>
      </c>
      <c r="B116" s="40">
        <f>B117</f>
        <v>3590623054</v>
      </c>
      <c r="C116" s="40">
        <f t="shared" ref="C116:G116" si="40">C117</f>
        <v>168540999.94</v>
      </c>
      <c r="D116" s="40">
        <f t="shared" si="40"/>
        <v>3759164053.9400001</v>
      </c>
      <c r="E116" s="40">
        <f t="shared" si="40"/>
        <v>1707401591.28</v>
      </c>
      <c r="F116" s="40">
        <f t="shared" si="40"/>
        <v>1698449868.28</v>
      </c>
      <c r="G116" s="41">
        <f t="shared" si="40"/>
        <v>2051762462.6600001</v>
      </c>
    </row>
    <row r="117" spans="1:7" x14ac:dyDescent="0.2">
      <c r="A117" s="42" t="s">
        <v>113</v>
      </c>
      <c r="B117" s="43">
        <f>SUM(B118:B128)</f>
        <v>3590623054</v>
      </c>
      <c r="C117" s="43">
        <f t="shared" ref="C117:G117" si="41">SUM(C118:C128)</f>
        <v>168540999.94</v>
      </c>
      <c r="D117" s="43">
        <f t="shared" si="41"/>
        <v>3759164053.9400001</v>
      </c>
      <c r="E117" s="43">
        <f t="shared" si="41"/>
        <v>1707401591.28</v>
      </c>
      <c r="F117" s="43">
        <f t="shared" si="41"/>
        <v>1698449868.28</v>
      </c>
      <c r="G117" s="44">
        <f t="shared" si="41"/>
        <v>2051762462.6600001</v>
      </c>
    </row>
    <row r="118" spans="1:7" x14ac:dyDescent="0.2">
      <c r="A118" s="45" t="s">
        <v>114</v>
      </c>
      <c r="B118" s="46">
        <v>302682550</v>
      </c>
      <c r="C118" s="46">
        <f t="shared" ref="C118:C128" si="42">D118-B118</f>
        <v>20352732</v>
      </c>
      <c r="D118" s="46">
        <v>323035282</v>
      </c>
      <c r="E118" s="46">
        <v>151588790</v>
      </c>
      <c r="F118" s="46">
        <v>151588790</v>
      </c>
      <c r="G118" s="47">
        <v>171446492</v>
      </c>
    </row>
    <row r="119" spans="1:7" x14ac:dyDescent="0.2">
      <c r="A119" s="45" t="s">
        <v>115</v>
      </c>
      <c r="B119" s="46">
        <v>210806419</v>
      </c>
      <c r="C119" s="46">
        <f t="shared" si="42"/>
        <v>19484883</v>
      </c>
      <c r="D119" s="46">
        <v>230291302</v>
      </c>
      <c r="E119" s="46">
        <v>124270347</v>
      </c>
      <c r="F119" s="46">
        <v>120947346</v>
      </c>
      <c r="G119" s="47">
        <v>106020955</v>
      </c>
    </row>
    <row r="120" spans="1:7" x14ac:dyDescent="0.2">
      <c r="A120" s="45" t="s">
        <v>116</v>
      </c>
      <c r="B120" s="46">
        <v>180883105</v>
      </c>
      <c r="C120" s="46">
        <f t="shared" si="42"/>
        <v>0</v>
      </c>
      <c r="D120" s="46">
        <v>180883105</v>
      </c>
      <c r="E120" s="46">
        <v>68038994</v>
      </c>
      <c r="F120" s="46">
        <v>68038994</v>
      </c>
      <c r="G120" s="47">
        <v>112844111</v>
      </c>
    </row>
    <row r="121" spans="1:7" x14ac:dyDescent="0.2">
      <c r="A121" s="45" t="s">
        <v>117</v>
      </c>
      <c r="B121" s="46">
        <v>334528614</v>
      </c>
      <c r="C121" s="46">
        <f t="shared" si="42"/>
        <v>1157388</v>
      </c>
      <c r="D121" s="46">
        <v>335686002</v>
      </c>
      <c r="E121" s="46">
        <v>167738707</v>
      </c>
      <c r="F121" s="46">
        <v>167738707</v>
      </c>
      <c r="G121" s="47">
        <v>167947295</v>
      </c>
    </row>
    <row r="122" spans="1:7" x14ac:dyDescent="0.2">
      <c r="A122" s="45" t="s">
        <v>118</v>
      </c>
      <c r="B122" s="46">
        <v>1101763043</v>
      </c>
      <c r="C122" s="46">
        <f t="shared" si="42"/>
        <v>50658907</v>
      </c>
      <c r="D122" s="46">
        <v>1152421950</v>
      </c>
      <c r="E122" s="46">
        <v>516740652</v>
      </c>
      <c r="F122" s="46">
        <v>513539239</v>
      </c>
      <c r="G122" s="47">
        <v>635681298</v>
      </c>
    </row>
    <row r="123" spans="1:7" x14ac:dyDescent="0.2">
      <c r="A123" s="45" t="s">
        <v>119</v>
      </c>
      <c r="B123" s="46">
        <v>152418241</v>
      </c>
      <c r="C123" s="46">
        <f t="shared" si="42"/>
        <v>21611460.939999998</v>
      </c>
      <c r="D123" s="46">
        <v>174029701.94</v>
      </c>
      <c r="E123" s="46">
        <v>89029533.280000001</v>
      </c>
      <c r="F123" s="46">
        <v>89029533.280000001</v>
      </c>
      <c r="G123" s="47">
        <v>85000168.659999996</v>
      </c>
    </row>
    <row r="124" spans="1:7" x14ac:dyDescent="0.2">
      <c r="A124" s="45" t="s">
        <v>120</v>
      </c>
      <c r="B124" s="46">
        <v>160080542</v>
      </c>
      <c r="C124" s="46">
        <f t="shared" si="42"/>
        <v>2399976</v>
      </c>
      <c r="D124" s="46">
        <v>162480518</v>
      </c>
      <c r="E124" s="46">
        <v>83723869</v>
      </c>
      <c r="F124" s="46">
        <v>83160996</v>
      </c>
      <c r="G124" s="47">
        <v>78756649</v>
      </c>
    </row>
    <row r="125" spans="1:7" x14ac:dyDescent="0.2">
      <c r="A125" s="45" t="s">
        <v>121</v>
      </c>
      <c r="B125" s="46">
        <v>569607794</v>
      </c>
      <c r="C125" s="46">
        <f t="shared" si="42"/>
        <v>21449688</v>
      </c>
      <c r="D125" s="46">
        <v>591057482</v>
      </c>
      <c r="E125" s="46">
        <v>255850288</v>
      </c>
      <c r="F125" s="46">
        <v>254879559</v>
      </c>
      <c r="G125" s="47">
        <v>335207194</v>
      </c>
    </row>
    <row r="126" spans="1:7" x14ac:dyDescent="0.2">
      <c r="A126" s="45" t="s">
        <v>122</v>
      </c>
      <c r="B126" s="46">
        <v>263901834</v>
      </c>
      <c r="C126" s="46">
        <f t="shared" si="42"/>
        <v>23867261</v>
      </c>
      <c r="D126" s="46">
        <v>287769095</v>
      </c>
      <c r="E126" s="46">
        <v>111206916</v>
      </c>
      <c r="F126" s="46">
        <v>110313209</v>
      </c>
      <c r="G126" s="47">
        <v>176562179</v>
      </c>
    </row>
    <row r="127" spans="1:7" x14ac:dyDescent="0.2">
      <c r="A127" s="45" t="s">
        <v>123</v>
      </c>
      <c r="B127" s="46">
        <v>143611918</v>
      </c>
      <c r="C127" s="46">
        <f t="shared" si="42"/>
        <v>0</v>
      </c>
      <c r="D127" s="46">
        <v>143611918</v>
      </c>
      <c r="E127" s="46">
        <v>70450284</v>
      </c>
      <c r="F127" s="46">
        <v>70450284</v>
      </c>
      <c r="G127" s="47">
        <v>73161634</v>
      </c>
    </row>
    <row r="128" spans="1:7" x14ac:dyDescent="0.2">
      <c r="A128" s="45" t="s">
        <v>124</v>
      </c>
      <c r="B128" s="46">
        <v>170338994</v>
      </c>
      <c r="C128" s="46">
        <f t="shared" si="42"/>
        <v>7558704</v>
      </c>
      <c r="D128" s="46">
        <v>177897698</v>
      </c>
      <c r="E128" s="46">
        <v>68763211</v>
      </c>
      <c r="F128" s="46">
        <v>68763211</v>
      </c>
      <c r="G128" s="47">
        <v>109134487</v>
      </c>
    </row>
    <row r="129" spans="1:7" ht="25.5" x14ac:dyDescent="0.2">
      <c r="A129" s="39" t="s">
        <v>50</v>
      </c>
      <c r="B129" s="40">
        <f>SUM(B130)</f>
        <v>0</v>
      </c>
      <c r="C129" s="40">
        <f t="shared" ref="C129:G129" si="43">SUM(C130)</f>
        <v>0</v>
      </c>
      <c r="D129" s="40">
        <f t="shared" si="43"/>
        <v>0</v>
      </c>
      <c r="E129" s="40">
        <f t="shared" si="43"/>
        <v>0</v>
      </c>
      <c r="F129" s="40">
        <f t="shared" si="43"/>
        <v>0</v>
      </c>
      <c r="G129" s="41">
        <f t="shared" si="43"/>
        <v>0</v>
      </c>
    </row>
    <row r="130" spans="1:7" x14ac:dyDescent="0.2">
      <c r="A130" s="45" t="s">
        <v>125</v>
      </c>
      <c r="B130" s="46">
        <v>0</v>
      </c>
      <c r="C130" s="46">
        <f t="shared" ref="C130" si="44">D130-B130</f>
        <v>0</v>
      </c>
      <c r="D130" s="46">
        <v>0</v>
      </c>
      <c r="E130" s="46">
        <v>0</v>
      </c>
      <c r="F130" s="46">
        <v>0</v>
      </c>
      <c r="G130" s="47">
        <v>0</v>
      </c>
    </row>
    <row r="131" spans="1:7" x14ac:dyDescent="0.2">
      <c r="A131" s="52"/>
      <c r="B131" s="53"/>
      <c r="C131" s="53"/>
      <c r="D131" s="53"/>
      <c r="E131" s="53"/>
      <c r="F131" s="53"/>
      <c r="G131" s="54"/>
    </row>
    <row r="132" spans="1:7" x14ac:dyDescent="0.2">
      <c r="A132" s="25" t="s">
        <v>126</v>
      </c>
      <c r="B132" s="26">
        <f>B133+B232</f>
        <v>13645678843</v>
      </c>
      <c r="C132" s="26">
        <f t="shared" ref="C132:G132" si="45">C133+C232</f>
        <v>1502787138.9599993</v>
      </c>
      <c r="D132" s="26">
        <f t="shared" si="45"/>
        <v>15148465981.959999</v>
      </c>
      <c r="E132" s="26">
        <f t="shared" si="45"/>
        <v>5370494596.3900003</v>
      </c>
      <c r="F132" s="26">
        <f t="shared" si="45"/>
        <v>5347613373.3400002</v>
      </c>
      <c r="G132" s="27">
        <f t="shared" si="45"/>
        <v>9777971385.5700016</v>
      </c>
    </row>
    <row r="133" spans="1:7" x14ac:dyDescent="0.2">
      <c r="A133" s="28" t="s">
        <v>13</v>
      </c>
      <c r="B133" s="29">
        <f t="shared" ref="B133:G133" si="46">B134+B225</f>
        <v>11638806832</v>
      </c>
      <c r="C133" s="30">
        <f t="shared" si="46"/>
        <v>1454535879.7099993</v>
      </c>
      <c r="D133" s="30">
        <f t="shared" si="46"/>
        <v>13093342711.709999</v>
      </c>
      <c r="E133" s="30">
        <f t="shared" si="46"/>
        <v>4241445198.4900002</v>
      </c>
      <c r="F133" s="30">
        <f t="shared" si="46"/>
        <v>4218563975.4400001</v>
      </c>
      <c r="G133" s="31">
        <f t="shared" si="46"/>
        <v>8851897513.2200012</v>
      </c>
    </row>
    <row r="134" spans="1:7" x14ac:dyDescent="0.2">
      <c r="A134" s="33" t="s">
        <v>14</v>
      </c>
      <c r="B134" s="34">
        <f t="shared" ref="B134:G134" si="47">B135+B218</f>
        <v>11638806832</v>
      </c>
      <c r="C134" s="34">
        <f t="shared" si="47"/>
        <v>1454535879.7099993</v>
      </c>
      <c r="D134" s="34">
        <f t="shared" si="47"/>
        <v>13093342711.709999</v>
      </c>
      <c r="E134" s="34">
        <f t="shared" si="47"/>
        <v>4241445198.4900002</v>
      </c>
      <c r="F134" s="34">
        <f t="shared" si="47"/>
        <v>4218563975.4400001</v>
      </c>
      <c r="G134" s="35">
        <f t="shared" si="47"/>
        <v>8851897513.2200012</v>
      </c>
    </row>
    <row r="135" spans="1:7" x14ac:dyDescent="0.2">
      <c r="A135" s="36" t="s">
        <v>15</v>
      </c>
      <c r="B135" s="37">
        <f>B136+B170+B217</f>
        <v>11638806832</v>
      </c>
      <c r="C135" s="37">
        <f t="shared" ref="C135:G135" si="48">C136+C170+C217</f>
        <v>1454535879.7099993</v>
      </c>
      <c r="D135" s="37">
        <f t="shared" si="48"/>
        <v>13093342711.709999</v>
      </c>
      <c r="E135" s="37">
        <f t="shared" si="48"/>
        <v>4241445198.4900002</v>
      </c>
      <c r="F135" s="37">
        <f t="shared" si="48"/>
        <v>4218563975.4400001</v>
      </c>
      <c r="G135" s="38">
        <f t="shared" si="48"/>
        <v>8851897513.2200012</v>
      </c>
    </row>
    <row r="136" spans="1:7" x14ac:dyDescent="0.2">
      <c r="A136" s="39" t="s">
        <v>16</v>
      </c>
      <c r="B136" s="40">
        <f t="shared" ref="B136" si="49">B137+SUM(B161:B163)</f>
        <v>2188227130</v>
      </c>
      <c r="C136" s="40">
        <f t="shared" ref="C136:G136" si="50">C137+SUM(C161:C163)</f>
        <v>88139263.309999883</v>
      </c>
      <c r="D136" s="40">
        <f t="shared" si="50"/>
        <v>2276366393.3099999</v>
      </c>
      <c r="E136" s="40">
        <f t="shared" si="50"/>
        <v>105973746.91</v>
      </c>
      <c r="F136" s="40">
        <f t="shared" si="50"/>
        <v>89275522.409999996</v>
      </c>
      <c r="G136" s="41">
        <f t="shared" si="50"/>
        <v>2170392646.3999996</v>
      </c>
    </row>
    <row r="137" spans="1:7" x14ac:dyDescent="0.2">
      <c r="A137" s="42" t="s">
        <v>17</v>
      </c>
      <c r="B137" s="43">
        <f t="shared" ref="B137" si="51">SUM(B138:B155)</f>
        <v>2103481511</v>
      </c>
      <c r="C137" s="43">
        <f t="shared" ref="C137:G137" si="52">SUM(C138:C155)</f>
        <v>16461839.319999874</v>
      </c>
      <c r="D137" s="43">
        <f t="shared" si="52"/>
        <v>2119943350.3199999</v>
      </c>
      <c r="E137" s="43">
        <f t="shared" si="52"/>
        <v>103821786.91</v>
      </c>
      <c r="F137" s="43">
        <f t="shared" si="52"/>
        <v>89275522.409999996</v>
      </c>
      <c r="G137" s="44">
        <f t="shared" si="52"/>
        <v>2016121563.4099998</v>
      </c>
    </row>
    <row r="138" spans="1:7" x14ac:dyDescent="0.2">
      <c r="A138" s="45" t="s">
        <v>18</v>
      </c>
      <c r="B138" s="46">
        <v>0</v>
      </c>
      <c r="C138" s="46">
        <f t="shared" ref="C138:C154" si="53">D138-B138</f>
        <v>0</v>
      </c>
      <c r="D138" s="46">
        <v>0</v>
      </c>
      <c r="E138" s="46">
        <v>0</v>
      </c>
      <c r="F138" s="46">
        <v>0</v>
      </c>
      <c r="G138" s="47">
        <v>0</v>
      </c>
    </row>
    <row r="139" spans="1:7" x14ac:dyDescent="0.2">
      <c r="A139" s="45" t="s">
        <v>19</v>
      </c>
      <c r="B139" s="46">
        <v>0</v>
      </c>
      <c r="C139" s="46">
        <f t="shared" si="53"/>
        <v>0</v>
      </c>
      <c r="D139" s="46">
        <v>0</v>
      </c>
      <c r="E139" s="46">
        <v>0</v>
      </c>
      <c r="F139" s="46">
        <v>0</v>
      </c>
      <c r="G139" s="47">
        <v>0</v>
      </c>
    </row>
    <row r="140" spans="1:7" x14ac:dyDescent="0.2">
      <c r="A140" s="45" t="s">
        <v>20</v>
      </c>
      <c r="B140" s="46">
        <v>9365601</v>
      </c>
      <c r="C140" s="46">
        <f t="shared" si="53"/>
        <v>-9365601</v>
      </c>
      <c r="D140" s="46">
        <v>0</v>
      </c>
      <c r="E140" s="46">
        <v>0</v>
      </c>
      <c r="F140" s="46">
        <v>0</v>
      </c>
      <c r="G140" s="47">
        <v>0</v>
      </c>
    </row>
    <row r="141" spans="1:7" x14ac:dyDescent="0.2">
      <c r="A141" s="45" t="s">
        <v>21</v>
      </c>
      <c r="B141" s="46">
        <v>0</v>
      </c>
      <c r="C141" s="46">
        <f t="shared" si="53"/>
        <v>0</v>
      </c>
      <c r="D141" s="46">
        <v>0</v>
      </c>
      <c r="E141" s="46">
        <v>0</v>
      </c>
      <c r="F141" s="46">
        <v>0</v>
      </c>
      <c r="G141" s="47">
        <v>0</v>
      </c>
    </row>
    <row r="142" spans="1:7" x14ac:dyDescent="0.2">
      <c r="A142" s="45" t="s">
        <v>22</v>
      </c>
      <c r="B142" s="46">
        <v>0</v>
      </c>
      <c r="C142" s="46">
        <f t="shared" si="53"/>
        <v>105039261.3</v>
      </c>
      <c r="D142" s="46">
        <v>105039261.3</v>
      </c>
      <c r="E142" s="46">
        <v>47255393.210000001</v>
      </c>
      <c r="F142" s="46">
        <v>43600325.210000001</v>
      </c>
      <c r="G142" s="47">
        <v>57783868.090000004</v>
      </c>
    </row>
    <row r="143" spans="1:7" x14ac:dyDescent="0.2">
      <c r="A143" s="45" t="s">
        <v>23</v>
      </c>
      <c r="B143" s="46">
        <v>0</v>
      </c>
      <c r="C143" s="46">
        <f t="shared" si="53"/>
        <v>10000000</v>
      </c>
      <c r="D143" s="46">
        <v>10000000</v>
      </c>
      <c r="E143" s="46">
        <v>0</v>
      </c>
      <c r="F143" s="46">
        <v>0</v>
      </c>
      <c r="G143" s="47">
        <v>10000000</v>
      </c>
    </row>
    <row r="144" spans="1:7" x14ac:dyDescent="0.2">
      <c r="A144" s="45" t="s">
        <v>24</v>
      </c>
      <c r="B144" s="46">
        <v>0</v>
      </c>
      <c r="C144" s="46">
        <f t="shared" si="53"/>
        <v>0</v>
      </c>
      <c r="D144" s="46">
        <v>0</v>
      </c>
      <c r="E144" s="46">
        <v>0</v>
      </c>
      <c r="F144" s="46">
        <v>0</v>
      </c>
      <c r="G144" s="47">
        <v>0</v>
      </c>
    </row>
    <row r="145" spans="1:7" x14ac:dyDescent="0.2">
      <c r="A145" s="45" t="s">
        <v>25</v>
      </c>
      <c r="B145" s="46">
        <v>0</v>
      </c>
      <c r="C145" s="46">
        <f t="shared" si="53"/>
        <v>0</v>
      </c>
      <c r="D145" s="46">
        <v>0</v>
      </c>
      <c r="E145" s="46">
        <v>0</v>
      </c>
      <c r="F145" s="46">
        <v>0</v>
      </c>
      <c r="G145" s="47">
        <v>0</v>
      </c>
    </row>
    <row r="146" spans="1:7" x14ac:dyDescent="0.2">
      <c r="A146" s="45" t="s">
        <v>26</v>
      </c>
      <c r="B146" s="46">
        <v>0</v>
      </c>
      <c r="C146" s="46">
        <f t="shared" si="53"/>
        <v>20721.5</v>
      </c>
      <c r="D146" s="46">
        <v>20721.5</v>
      </c>
      <c r="E146" s="46">
        <v>0</v>
      </c>
      <c r="F146" s="46">
        <v>0</v>
      </c>
      <c r="G146" s="47">
        <v>20721.5</v>
      </c>
    </row>
    <row r="147" spans="1:7" x14ac:dyDescent="0.2">
      <c r="A147" s="45" t="s">
        <v>27</v>
      </c>
      <c r="B147" s="46">
        <v>0</v>
      </c>
      <c r="C147" s="46">
        <f t="shared" si="53"/>
        <v>0</v>
      </c>
      <c r="D147" s="46">
        <v>0</v>
      </c>
      <c r="E147" s="46">
        <v>0</v>
      </c>
      <c r="F147" s="46">
        <v>0</v>
      </c>
      <c r="G147" s="47">
        <v>0</v>
      </c>
    </row>
    <row r="148" spans="1:7" x14ac:dyDescent="0.2">
      <c r="A148" s="45" t="s">
        <v>28</v>
      </c>
      <c r="B148" s="46">
        <v>0</v>
      </c>
      <c r="C148" s="46">
        <f t="shared" si="53"/>
        <v>0</v>
      </c>
      <c r="D148" s="46">
        <v>0</v>
      </c>
      <c r="E148" s="46">
        <v>0</v>
      </c>
      <c r="F148" s="46">
        <v>0</v>
      </c>
      <c r="G148" s="47">
        <v>0</v>
      </c>
    </row>
    <row r="149" spans="1:7" x14ac:dyDescent="0.2">
      <c r="A149" s="45" t="s">
        <v>29</v>
      </c>
      <c r="B149" s="46">
        <v>0</v>
      </c>
      <c r="C149" s="46">
        <f t="shared" si="53"/>
        <v>0</v>
      </c>
      <c r="D149" s="46">
        <v>0</v>
      </c>
      <c r="E149" s="46">
        <v>0</v>
      </c>
      <c r="F149" s="46">
        <v>0</v>
      </c>
      <c r="G149" s="47">
        <v>0</v>
      </c>
    </row>
    <row r="150" spans="1:7" x14ac:dyDescent="0.2">
      <c r="A150" s="45" t="s">
        <v>30</v>
      </c>
      <c r="B150" s="46">
        <v>0</v>
      </c>
      <c r="C150" s="46">
        <f t="shared" si="53"/>
        <v>49852053.899999999</v>
      </c>
      <c r="D150" s="46">
        <v>49852053.899999999</v>
      </c>
      <c r="E150" s="46">
        <v>15560784.9</v>
      </c>
      <c r="F150" s="46">
        <v>6293588.4000000004</v>
      </c>
      <c r="G150" s="47">
        <v>34291269</v>
      </c>
    </row>
    <row r="151" spans="1:7" x14ac:dyDescent="0.2">
      <c r="A151" s="45" t="s">
        <v>31</v>
      </c>
      <c r="B151" s="46">
        <v>90977478</v>
      </c>
      <c r="C151" s="46">
        <f t="shared" si="53"/>
        <v>135189534.65000001</v>
      </c>
      <c r="D151" s="46">
        <v>226167012.65000001</v>
      </c>
      <c r="E151" s="46">
        <v>347608.8</v>
      </c>
      <c r="F151" s="46">
        <v>347608.8</v>
      </c>
      <c r="G151" s="47">
        <v>225819403.85000002</v>
      </c>
    </row>
    <row r="152" spans="1:7" x14ac:dyDescent="0.2">
      <c r="A152" s="45" t="s">
        <v>32</v>
      </c>
      <c r="B152" s="46">
        <v>0</v>
      </c>
      <c r="C152" s="46">
        <f t="shared" si="53"/>
        <v>40658000</v>
      </c>
      <c r="D152" s="46">
        <v>40658000</v>
      </c>
      <c r="E152" s="46">
        <v>40658000</v>
      </c>
      <c r="F152" s="46">
        <v>39034000</v>
      </c>
      <c r="G152" s="47">
        <v>0</v>
      </c>
    </row>
    <row r="153" spans="1:7" x14ac:dyDescent="0.2">
      <c r="A153" s="45" t="s">
        <v>33</v>
      </c>
      <c r="B153" s="46">
        <v>0</v>
      </c>
      <c r="C153" s="46">
        <f t="shared" si="53"/>
        <v>25278293.07</v>
      </c>
      <c r="D153" s="46">
        <v>25278293.07</v>
      </c>
      <c r="E153" s="46">
        <v>0</v>
      </c>
      <c r="F153" s="46">
        <v>0</v>
      </c>
      <c r="G153" s="47">
        <v>25278293.07</v>
      </c>
    </row>
    <row r="154" spans="1:7" x14ac:dyDescent="0.2">
      <c r="A154" s="45" t="s">
        <v>34</v>
      </c>
      <c r="B154" s="46">
        <v>0</v>
      </c>
      <c r="C154" s="46">
        <f t="shared" si="53"/>
        <v>0</v>
      </c>
      <c r="D154" s="46">
        <v>0</v>
      </c>
      <c r="E154" s="46">
        <v>0</v>
      </c>
      <c r="F154" s="46">
        <v>0</v>
      </c>
      <c r="G154" s="47">
        <v>0</v>
      </c>
    </row>
    <row r="155" spans="1:7" x14ac:dyDescent="0.2">
      <c r="A155" s="48" t="s">
        <v>35</v>
      </c>
      <c r="B155" s="43">
        <f>SUM(B156:B160)</f>
        <v>2003138432</v>
      </c>
      <c r="C155" s="43">
        <f t="shared" ref="C155:G155" si="54">SUM(C156:C160)</f>
        <v>-340210424.10000014</v>
      </c>
      <c r="D155" s="43">
        <f t="shared" si="54"/>
        <v>1662928007.8999999</v>
      </c>
      <c r="E155" s="43">
        <f t="shared" si="54"/>
        <v>0</v>
      </c>
      <c r="F155" s="43">
        <f t="shared" si="54"/>
        <v>0</v>
      </c>
      <c r="G155" s="44">
        <f t="shared" si="54"/>
        <v>1662928007.8999999</v>
      </c>
    </row>
    <row r="156" spans="1:7" x14ac:dyDescent="0.2">
      <c r="A156" s="49" t="s">
        <v>36</v>
      </c>
      <c r="B156" s="46">
        <v>0</v>
      </c>
      <c r="C156" s="46">
        <f t="shared" ref="C156:C169" si="55">D156-B156</f>
        <v>0</v>
      </c>
      <c r="D156" s="46">
        <v>0</v>
      </c>
      <c r="E156" s="46">
        <v>0</v>
      </c>
      <c r="F156" s="46">
        <v>0</v>
      </c>
      <c r="G156" s="47">
        <v>0</v>
      </c>
    </row>
    <row r="157" spans="1:7" x14ac:dyDescent="0.2">
      <c r="A157" s="49" t="s">
        <v>37</v>
      </c>
      <c r="B157" s="46">
        <v>1648743833</v>
      </c>
      <c r="C157" s="46">
        <f t="shared" si="55"/>
        <v>-340210424.10000014</v>
      </c>
      <c r="D157" s="46">
        <v>1308533408.8999999</v>
      </c>
      <c r="E157" s="46">
        <v>0</v>
      </c>
      <c r="F157" s="46">
        <v>0</v>
      </c>
      <c r="G157" s="47">
        <v>1308533408.8999999</v>
      </c>
    </row>
    <row r="158" spans="1:7" x14ac:dyDescent="0.2">
      <c r="A158" s="49" t="s">
        <v>38</v>
      </c>
      <c r="B158" s="46">
        <v>0</v>
      </c>
      <c r="C158" s="46">
        <f t="shared" si="55"/>
        <v>0</v>
      </c>
      <c r="D158" s="46">
        <v>0</v>
      </c>
      <c r="E158" s="46">
        <v>0</v>
      </c>
      <c r="F158" s="46">
        <v>0</v>
      </c>
      <c r="G158" s="47">
        <v>0</v>
      </c>
    </row>
    <row r="159" spans="1:7" x14ac:dyDescent="0.2">
      <c r="A159" s="49" t="s">
        <v>39</v>
      </c>
      <c r="B159" s="46">
        <v>245356301</v>
      </c>
      <c r="C159" s="46">
        <f>D159-B159</f>
        <v>0</v>
      </c>
      <c r="D159" s="46">
        <v>245356301</v>
      </c>
      <c r="E159" s="46">
        <v>0</v>
      </c>
      <c r="F159" s="46">
        <v>0</v>
      </c>
      <c r="G159" s="47">
        <v>245356301</v>
      </c>
    </row>
    <row r="160" spans="1:7" x14ac:dyDescent="0.2">
      <c r="A160" s="49" t="s">
        <v>40</v>
      </c>
      <c r="B160" s="46">
        <v>109038298</v>
      </c>
      <c r="C160" s="46">
        <f>D160-B160</f>
        <v>0</v>
      </c>
      <c r="D160" s="46">
        <v>109038298</v>
      </c>
      <c r="E160" s="46">
        <v>0</v>
      </c>
      <c r="F160" s="46">
        <v>0</v>
      </c>
      <c r="G160" s="47">
        <v>109038298</v>
      </c>
    </row>
    <row r="161" spans="1:7" x14ac:dyDescent="0.2">
      <c r="A161" s="42" t="s">
        <v>41</v>
      </c>
      <c r="B161" s="43">
        <v>0</v>
      </c>
      <c r="C161" s="43">
        <f t="shared" si="55"/>
        <v>0</v>
      </c>
      <c r="D161" s="43">
        <v>0</v>
      </c>
      <c r="E161" s="43">
        <v>0</v>
      </c>
      <c r="F161" s="43">
        <v>0</v>
      </c>
      <c r="G161" s="44">
        <v>0</v>
      </c>
    </row>
    <row r="162" spans="1:7" x14ac:dyDescent="0.2">
      <c r="A162" s="42" t="s">
        <v>42</v>
      </c>
      <c r="B162" s="43">
        <v>5500000</v>
      </c>
      <c r="C162" s="43">
        <f t="shared" si="55"/>
        <v>3731464.620000001</v>
      </c>
      <c r="D162" s="43">
        <v>9231464.620000001</v>
      </c>
      <c r="E162" s="43">
        <v>0</v>
      </c>
      <c r="F162" s="43">
        <v>0</v>
      </c>
      <c r="G162" s="44">
        <v>9231464.620000001</v>
      </c>
    </row>
    <row r="163" spans="1:7" x14ac:dyDescent="0.2">
      <c r="A163" s="42" t="s">
        <v>43</v>
      </c>
      <c r="B163" s="43">
        <f>SUM(B164:B169)</f>
        <v>79245619</v>
      </c>
      <c r="C163" s="43">
        <f t="shared" ref="C163:G163" si="56">SUM(C164:C169)</f>
        <v>67945959.370000005</v>
      </c>
      <c r="D163" s="43">
        <f t="shared" si="56"/>
        <v>147191578.37</v>
      </c>
      <c r="E163" s="43">
        <f t="shared" si="56"/>
        <v>2151960</v>
      </c>
      <c r="F163" s="43">
        <f t="shared" si="56"/>
        <v>0</v>
      </c>
      <c r="G163" s="44">
        <f t="shared" si="56"/>
        <v>145039618.37</v>
      </c>
    </row>
    <row r="164" spans="1:7" x14ac:dyDescent="0.2">
      <c r="A164" s="45" t="s">
        <v>44</v>
      </c>
      <c r="B164" s="46">
        <v>0</v>
      </c>
      <c r="C164" s="46">
        <f t="shared" si="55"/>
        <v>0</v>
      </c>
      <c r="D164" s="46">
        <v>0</v>
      </c>
      <c r="E164" s="46">
        <v>0</v>
      </c>
      <c r="F164" s="46">
        <v>0</v>
      </c>
      <c r="G164" s="47">
        <v>0</v>
      </c>
    </row>
    <row r="165" spans="1:7" x14ac:dyDescent="0.2">
      <c r="A165" s="45" t="s">
        <v>45</v>
      </c>
      <c r="B165" s="46">
        <v>0</v>
      </c>
      <c r="C165" s="46">
        <f t="shared" si="55"/>
        <v>0</v>
      </c>
      <c r="D165" s="46">
        <v>0</v>
      </c>
      <c r="E165" s="46">
        <v>0</v>
      </c>
      <c r="F165" s="46">
        <v>0</v>
      </c>
      <c r="G165" s="47">
        <v>0</v>
      </c>
    </row>
    <row r="166" spans="1:7" x14ac:dyDescent="0.2">
      <c r="A166" s="45" t="s">
        <v>46</v>
      </c>
      <c r="B166" s="46">
        <v>0</v>
      </c>
      <c r="C166" s="46">
        <f t="shared" si="55"/>
        <v>0</v>
      </c>
      <c r="D166" s="46">
        <v>0</v>
      </c>
      <c r="E166" s="46">
        <v>0</v>
      </c>
      <c r="F166" s="46">
        <v>0</v>
      </c>
      <c r="G166" s="47">
        <v>0</v>
      </c>
    </row>
    <row r="167" spans="1:7" ht="25.5" x14ac:dyDescent="0.2">
      <c r="A167" s="45" t="s">
        <v>47</v>
      </c>
      <c r="B167" s="46">
        <v>0</v>
      </c>
      <c r="C167" s="46">
        <f t="shared" si="55"/>
        <v>0</v>
      </c>
      <c r="D167" s="46">
        <v>0</v>
      </c>
      <c r="E167" s="46">
        <v>0</v>
      </c>
      <c r="F167" s="46">
        <v>0</v>
      </c>
      <c r="G167" s="47">
        <v>0</v>
      </c>
    </row>
    <row r="168" spans="1:7" x14ac:dyDescent="0.2">
      <c r="A168" s="45" t="s">
        <v>48</v>
      </c>
      <c r="B168" s="46">
        <v>79245619</v>
      </c>
      <c r="C168" s="46">
        <f t="shared" si="55"/>
        <v>67945959.370000005</v>
      </c>
      <c r="D168" s="46">
        <v>147191578.37</v>
      </c>
      <c r="E168" s="46">
        <v>2151960</v>
      </c>
      <c r="F168" s="46">
        <v>0</v>
      </c>
      <c r="G168" s="47">
        <v>145039618.37</v>
      </c>
    </row>
    <row r="169" spans="1:7" x14ac:dyDescent="0.2">
      <c r="A169" s="45" t="s">
        <v>49</v>
      </c>
      <c r="B169" s="46">
        <v>0</v>
      </c>
      <c r="C169" s="46">
        <f t="shared" si="55"/>
        <v>0</v>
      </c>
      <c r="D169" s="46">
        <v>0</v>
      </c>
      <c r="E169" s="46">
        <v>0</v>
      </c>
      <c r="F169" s="46">
        <v>0</v>
      </c>
      <c r="G169" s="47">
        <v>0</v>
      </c>
    </row>
    <row r="170" spans="1:7" ht="25.5" x14ac:dyDescent="0.2">
      <c r="A170" s="39" t="s">
        <v>50</v>
      </c>
      <c r="B170" s="40">
        <f>B171+B201+B191+B194+B210+B204+B197+B214</f>
        <v>9450579702</v>
      </c>
      <c r="C170" s="40">
        <f t="shared" ref="C170:G170" si="57">C171+C201+C191+C194+C210+C204+C197+C214</f>
        <v>1366396616.3999994</v>
      </c>
      <c r="D170" s="40">
        <f t="shared" si="57"/>
        <v>10816976318.4</v>
      </c>
      <c r="E170" s="40">
        <f t="shared" si="57"/>
        <v>4135471451.5800004</v>
      </c>
      <c r="F170" s="40">
        <f t="shared" si="57"/>
        <v>4129288453.0300002</v>
      </c>
      <c r="G170" s="41">
        <f t="shared" si="57"/>
        <v>6681504866.8200006</v>
      </c>
    </row>
    <row r="171" spans="1:7" x14ac:dyDescent="0.2">
      <c r="A171" s="42" t="s">
        <v>51</v>
      </c>
      <c r="B171" s="43">
        <f>SUM(B172:B190)</f>
        <v>6971323810</v>
      </c>
      <c r="C171" s="43">
        <f t="shared" ref="C171:G171" si="58">SUM(C172:C190)</f>
        <v>309408437.7299993</v>
      </c>
      <c r="D171" s="43">
        <f t="shared" si="58"/>
        <v>7280732247.7299986</v>
      </c>
      <c r="E171" s="43">
        <f t="shared" si="58"/>
        <v>2582733278.6700001</v>
      </c>
      <c r="F171" s="43">
        <f t="shared" si="58"/>
        <v>2579406980.1199999</v>
      </c>
      <c r="G171" s="44">
        <f t="shared" si="58"/>
        <v>4697998969.0600004</v>
      </c>
    </row>
    <row r="172" spans="1:7" x14ac:dyDescent="0.2">
      <c r="A172" s="45" t="s">
        <v>52</v>
      </c>
      <c r="B172" s="46">
        <v>5890523635</v>
      </c>
      <c r="C172" s="46">
        <f t="shared" ref="C172:C190" si="59">D172-B172</f>
        <v>116748027.50999928</v>
      </c>
      <c r="D172" s="46">
        <v>6007271662.5099993</v>
      </c>
      <c r="E172" s="46">
        <v>1890832375.8699999</v>
      </c>
      <c r="F172" s="46">
        <v>1887549644.7599998</v>
      </c>
      <c r="G172" s="47">
        <v>4116439286.6400003</v>
      </c>
    </row>
    <row r="173" spans="1:7" x14ac:dyDescent="0.2">
      <c r="A173" s="45" t="s">
        <v>53</v>
      </c>
      <c r="B173" s="46">
        <v>307491462</v>
      </c>
      <c r="C173" s="46">
        <f t="shared" si="59"/>
        <v>9620065.5299999714</v>
      </c>
      <c r="D173" s="46">
        <v>317111527.52999997</v>
      </c>
      <c r="E173" s="46">
        <v>145333326.53</v>
      </c>
      <c r="F173" s="46">
        <v>145333326.53</v>
      </c>
      <c r="G173" s="47">
        <v>171778201</v>
      </c>
    </row>
    <row r="174" spans="1:7" ht="25.5" x14ac:dyDescent="0.2">
      <c r="A174" s="45" t="s">
        <v>54</v>
      </c>
      <c r="B174" s="46">
        <v>0</v>
      </c>
      <c r="C174" s="46">
        <f t="shared" si="59"/>
        <v>0</v>
      </c>
      <c r="D174" s="46">
        <v>0</v>
      </c>
      <c r="E174" s="46">
        <v>0</v>
      </c>
      <c r="F174" s="46">
        <v>0</v>
      </c>
      <c r="G174" s="47">
        <v>0</v>
      </c>
    </row>
    <row r="175" spans="1:7" ht="25.5" x14ac:dyDescent="0.2">
      <c r="A175" s="45" t="s">
        <v>55</v>
      </c>
      <c r="B175" s="46">
        <v>138211693</v>
      </c>
      <c r="C175" s="46">
        <f t="shared" si="59"/>
        <v>5076523.0800000727</v>
      </c>
      <c r="D175" s="46">
        <v>143288216.08000007</v>
      </c>
      <c r="E175" s="46">
        <v>72124580.080000073</v>
      </c>
      <c r="F175" s="46">
        <v>72124580.080000073</v>
      </c>
      <c r="G175" s="47">
        <v>71163636</v>
      </c>
    </row>
    <row r="176" spans="1:7" ht="25.5" x14ac:dyDescent="0.2">
      <c r="A176" s="45" t="s">
        <v>56</v>
      </c>
      <c r="B176" s="46">
        <v>106136318</v>
      </c>
      <c r="C176" s="46">
        <f t="shared" si="59"/>
        <v>0</v>
      </c>
      <c r="D176" s="46">
        <v>106136318</v>
      </c>
      <c r="E176" s="46">
        <v>50949063</v>
      </c>
      <c r="F176" s="46">
        <v>50949063</v>
      </c>
      <c r="G176" s="47">
        <v>55187255</v>
      </c>
    </row>
    <row r="177" spans="1:7" ht="25.5" x14ac:dyDescent="0.2">
      <c r="A177" s="45" t="s">
        <v>57</v>
      </c>
      <c r="B177" s="46">
        <v>57200068</v>
      </c>
      <c r="C177" s="46">
        <f t="shared" si="59"/>
        <v>2276574.7299999967</v>
      </c>
      <c r="D177" s="46">
        <v>59476642.729999997</v>
      </c>
      <c r="E177" s="46">
        <v>30088335.73</v>
      </c>
      <c r="F177" s="46">
        <v>30088335.73</v>
      </c>
      <c r="G177" s="47">
        <v>29388307</v>
      </c>
    </row>
    <row r="178" spans="1:7" x14ac:dyDescent="0.2">
      <c r="A178" s="45" t="s">
        <v>58</v>
      </c>
      <c r="B178" s="46">
        <v>52321065</v>
      </c>
      <c r="C178" s="46">
        <f t="shared" si="59"/>
        <v>7836495</v>
      </c>
      <c r="D178" s="46">
        <v>60157560</v>
      </c>
      <c r="E178" s="46">
        <v>30131312</v>
      </c>
      <c r="F178" s="46">
        <v>30131312</v>
      </c>
      <c r="G178" s="47">
        <v>30026248</v>
      </c>
    </row>
    <row r="179" spans="1:7" x14ac:dyDescent="0.2">
      <c r="A179" s="45" t="s">
        <v>59</v>
      </c>
      <c r="B179" s="46">
        <v>0</v>
      </c>
      <c r="C179" s="46">
        <f t="shared" si="59"/>
        <v>0</v>
      </c>
      <c r="D179" s="46">
        <v>0</v>
      </c>
      <c r="E179" s="46">
        <v>0</v>
      </c>
      <c r="F179" s="46">
        <v>0</v>
      </c>
      <c r="G179" s="47">
        <v>0</v>
      </c>
    </row>
    <row r="180" spans="1:7" x14ac:dyDescent="0.2">
      <c r="A180" s="45" t="s">
        <v>60</v>
      </c>
      <c r="B180" s="46">
        <v>54361373</v>
      </c>
      <c r="C180" s="46">
        <f t="shared" si="59"/>
        <v>732737</v>
      </c>
      <c r="D180" s="46">
        <v>55094110</v>
      </c>
      <c r="E180" s="46">
        <v>26568151</v>
      </c>
      <c r="F180" s="46">
        <v>26568151</v>
      </c>
      <c r="G180" s="47">
        <v>28525959</v>
      </c>
    </row>
    <row r="181" spans="1:7" x14ac:dyDescent="0.2">
      <c r="A181" s="45" t="s">
        <v>61</v>
      </c>
      <c r="B181" s="46">
        <v>24904444</v>
      </c>
      <c r="C181" s="46">
        <f t="shared" si="59"/>
        <v>262909</v>
      </c>
      <c r="D181" s="46">
        <v>25167353</v>
      </c>
      <c r="E181" s="46">
        <v>12136506</v>
      </c>
      <c r="F181" s="46">
        <v>12136506</v>
      </c>
      <c r="G181" s="47">
        <v>13030847</v>
      </c>
    </row>
    <row r="182" spans="1:7" x14ac:dyDescent="0.2">
      <c r="A182" s="45" t="s">
        <v>62</v>
      </c>
      <c r="B182" s="46">
        <v>232362717</v>
      </c>
      <c r="C182" s="46">
        <f t="shared" si="59"/>
        <v>2206294</v>
      </c>
      <c r="D182" s="46">
        <v>234569011</v>
      </c>
      <c r="E182" s="46">
        <v>125188001</v>
      </c>
      <c r="F182" s="46">
        <v>125188001</v>
      </c>
      <c r="G182" s="47">
        <v>109381010</v>
      </c>
    </row>
    <row r="183" spans="1:7" x14ac:dyDescent="0.2">
      <c r="A183" s="45" t="s">
        <v>63</v>
      </c>
      <c r="B183" s="46">
        <v>60788724</v>
      </c>
      <c r="C183" s="46">
        <f t="shared" si="59"/>
        <v>2156743</v>
      </c>
      <c r="D183" s="46">
        <v>62945467</v>
      </c>
      <c r="E183" s="46">
        <v>33575000</v>
      </c>
      <c r="F183" s="46">
        <v>33575000</v>
      </c>
      <c r="G183" s="47">
        <v>29370467</v>
      </c>
    </row>
    <row r="184" spans="1:7" x14ac:dyDescent="0.2">
      <c r="A184" s="45" t="s">
        <v>64</v>
      </c>
      <c r="B184" s="46">
        <v>0</v>
      </c>
      <c r="C184" s="46">
        <f t="shared" si="59"/>
        <v>30550000</v>
      </c>
      <c r="D184" s="46">
        <v>30550000</v>
      </c>
      <c r="E184" s="46">
        <v>30550000</v>
      </c>
      <c r="F184" s="46">
        <v>30550000</v>
      </c>
      <c r="G184" s="47">
        <v>0</v>
      </c>
    </row>
    <row r="185" spans="1:7" ht="25.5" x14ac:dyDescent="0.2">
      <c r="A185" s="50" t="s">
        <v>65</v>
      </c>
      <c r="B185" s="46">
        <v>0</v>
      </c>
      <c r="C185" s="46">
        <f t="shared" si="59"/>
        <v>131532689.88</v>
      </c>
      <c r="D185" s="46">
        <v>131532689.88</v>
      </c>
      <c r="E185" s="46">
        <v>110853185.45999999</v>
      </c>
      <c r="F185" s="46">
        <v>110809618.01999998</v>
      </c>
      <c r="G185" s="47">
        <v>20679504.420000002</v>
      </c>
    </row>
    <row r="186" spans="1:7" x14ac:dyDescent="0.2">
      <c r="A186" s="45" t="s">
        <v>66</v>
      </c>
      <c r="B186" s="46">
        <v>0</v>
      </c>
      <c r="C186" s="46">
        <f t="shared" si="59"/>
        <v>0</v>
      </c>
      <c r="D186" s="46">
        <v>0</v>
      </c>
      <c r="E186" s="46">
        <v>0</v>
      </c>
      <c r="F186" s="46">
        <v>0</v>
      </c>
      <c r="G186" s="47">
        <v>0</v>
      </c>
    </row>
    <row r="187" spans="1:7" x14ac:dyDescent="0.2">
      <c r="A187" s="45" t="s">
        <v>67</v>
      </c>
      <c r="B187" s="46">
        <v>13058977</v>
      </c>
      <c r="C187" s="46">
        <f t="shared" si="59"/>
        <v>0</v>
      </c>
      <c r="D187" s="46">
        <v>13058977</v>
      </c>
      <c r="E187" s="46">
        <v>7211000</v>
      </c>
      <c r="F187" s="46">
        <v>7211000</v>
      </c>
      <c r="G187" s="47">
        <v>5847977</v>
      </c>
    </row>
    <row r="188" spans="1:7" x14ac:dyDescent="0.2">
      <c r="A188" s="50" t="s">
        <v>68</v>
      </c>
      <c r="B188" s="46">
        <v>12414081</v>
      </c>
      <c r="C188" s="46">
        <f t="shared" si="59"/>
        <v>76106</v>
      </c>
      <c r="D188" s="46">
        <v>12490187</v>
      </c>
      <c r="E188" s="46">
        <v>6272123</v>
      </c>
      <c r="F188" s="46">
        <v>6272123</v>
      </c>
      <c r="G188" s="47">
        <v>6218064</v>
      </c>
    </row>
    <row r="189" spans="1:7" x14ac:dyDescent="0.2">
      <c r="A189" s="50" t="s">
        <v>69</v>
      </c>
      <c r="B189" s="46">
        <v>14653457</v>
      </c>
      <c r="C189" s="46">
        <f t="shared" si="59"/>
        <v>333273</v>
      </c>
      <c r="D189" s="46">
        <v>14986730</v>
      </c>
      <c r="E189" s="46">
        <v>7227084</v>
      </c>
      <c r="F189" s="46">
        <v>7227084</v>
      </c>
      <c r="G189" s="47">
        <v>7759646</v>
      </c>
    </row>
    <row r="190" spans="1:7" x14ac:dyDescent="0.2">
      <c r="A190" s="50" t="s">
        <v>70</v>
      </c>
      <c r="B190" s="46">
        <v>6895796</v>
      </c>
      <c r="C190" s="46">
        <f t="shared" si="59"/>
        <v>0</v>
      </c>
      <c r="D190" s="46">
        <v>6895796</v>
      </c>
      <c r="E190" s="46">
        <v>3693235</v>
      </c>
      <c r="F190" s="46">
        <v>3693235</v>
      </c>
      <c r="G190" s="47">
        <v>3202561</v>
      </c>
    </row>
    <row r="191" spans="1:7" x14ac:dyDescent="0.2">
      <c r="A191" s="42" t="s">
        <v>71</v>
      </c>
      <c r="B191" s="43">
        <f>SUM(B192:B193)</f>
        <v>2319966477</v>
      </c>
      <c r="C191" s="43">
        <f t="shared" ref="C191:G191" si="60">SUM(C192:C193)</f>
        <v>608932209.19000006</v>
      </c>
      <c r="D191" s="43">
        <f t="shared" si="60"/>
        <v>2928898686.1900001</v>
      </c>
      <c r="E191" s="43">
        <f t="shared" si="60"/>
        <v>1240409145.3600001</v>
      </c>
      <c r="F191" s="43">
        <f t="shared" si="60"/>
        <v>1237552445.3600001</v>
      </c>
      <c r="G191" s="44">
        <f t="shared" si="60"/>
        <v>1688489540.8300002</v>
      </c>
    </row>
    <row r="192" spans="1:7" x14ac:dyDescent="0.2">
      <c r="A192" s="45" t="s">
        <v>72</v>
      </c>
      <c r="B192" s="46">
        <v>1846934844</v>
      </c>
      <c r="C192" s="46">
        <f t="shared" ref="C192:C193" si="61">D192-B192</f>
        <v>608932209.19000006</v>
      </c>
      <c r="D192" s="46">
        <v>2455867053.1900001</v>
      </c>
      <c r="E192" s="46">
        <v>1240409145.3600001</v>
      </c>
      <c r="F192" s="46">
        <v>1237552445.3600001</v>
      </c>
      <c r="G192" s="47">
        <v>1215457907.8300002</v>
      </c>
    </row>
    <row r="193" spans="1:7" ht="20.25" customHeight="1" x14ac:dyDescent="0.2">
      <c r="A193" s="45" t="s">
        <v>73</v>
      </c>
      <c r="B193" s="46">
        <v>473031633</v>
      </c>
      <c r="C193" s="46">
        <f t="shared" si="61"/>
        <v>0</v>
      </c>
      <c r="D193" s="46">
        <v>473031633</v>
      </c>
      <c r="E193" s="46">
        <v>0</v>
      </c>
      <c r="F193" s="46">
        <v>0</v>
      </c>
      <c r="G193" s="47">
        <v>473031633</v>
      </c>
    </row>
    <row r="194" spans="1:7" x14ac:dyDescent="0.2">
      <c r="A194" s="42" t="s">
        <v>74</v>
      </c>
      <c r="B194" s="43">
        <f t="shared" ref="B194:G194" si="62">SUM(B195:B196)</f>
        <v>0</v>
      </c>
      <c r="C194" s="43">
        <f t="shared" si="62"/>
        <v>0</v>
      </c>
      <c r="D194" s="43">
        <f t="shared" si="62"/>
        <v>0</v>
      </c>
      <c r="E194" s="43">
        <f t="shared" si="62"/>
        <v>0</v>
      </c>
      <c r="F194" s="43">
        <f t="shared" si="62"/>
        <v>0</v>
      </c>
      <c r="G194" s="44">
        <f t="shared" si="62"/>
        <v>0</v>
      </c>
    </row>
    <row r="195" spans="1:7" x14ac:dyDescent="0.2">
      <c r="A195" s="45" t="s">
        <v>75</v>
      </c>
      <c r="B195" s="46">
        <v>0</v>
      </c>
      <c r="C195" s="46">
        <f t="shared" ref="C195:C196" si="63">D195-B195</f>
        <v>0</v>
      </c>
      <c r="D195" s="46">
        <v>0</v>
      </c>
      <c r="E195" s="46">
        <v>0</v>
      </c>
      <c r="F195" s="46">
        <v>0</v>
      </c>
      <c r="G195" s="47">
        <v>0</v>
      </c>
    </row>
    <row r="196" spans="1:7" ht="25.5" x14ac:dyDescent="0.2">
      <c r="A196" s="51" t="s">
        <v>76</v>
      </c>
      <c r="B196" s="46">
        <v>0</v>
      </c>
      <c r="C196" s="46">
        <f t="shared" si="63"/>
        <v>0</v>
      </c>
      <c r="D196" s="46">
        <v>0</v>
      </c>
      <c r="E196" s="46">
        <v>0</v>
      </c>
      <c r="F196" s="46">
        <v>0</v>
      </c>
      <c r="G196" s="47">
        <v>0</v>
      </c>
    </row>
    <row r="197" spans="1:7" x14ac:dyDescent="0.2">
      <c r="A197" s="42" t="s">
        <v>77</v>
      </c>
      <c r="B197" s="43">
        <f>SUM(B198:B200)</f>
        <v>0</v>
      </c>
      <c r="C197" s="43">
        <f t="shared" ref="C197:G197" si="64">SUM(C198:C200)</f>
        <v>0</v>
      </c>
      <c r="D197" s="43">
        <f t="shared" si="64"/>
        <v>0</v>
      </c>
      <c r="E197" s="43">
        <f t="shared" si="64"/>
        <v>0</v>
      </c>
      <c r="F197" s="43">
        <f t="shared" si="64"/>
        <v>0</v>
      </c>
      <c r="G197" s="44">
        <f t="shared" si="64"/>
        <v>0</v>
      </c>
    </row>
    <row r="198" spans="1:7" x14ac:dyDescent="0.2">
      <c r="A198" s="45" t="s">
        <v>78</v>
      </c>
      <c r="B198" s="46">
        <v>0</v>
      </c>
      <c r="C198" s="46">
        <f t="shared" ref="C198:C200" si="65">D198-B198</f>
        <v>0</v>
      </c>
      <c r="D198" s="46">
        <v>0</v>
      </c>
      <c r="E198" s="46">
        <v>0</v>
      </c>
      <c r="F198" s="46">
        <v>0</v>
      </c>
      <c r="G198" s="47">
        <v>0</v>
      </c>
    </row>
    <row r="199" spans="1:7" ht="18.75" customHeight="1" x14ac:dyDescent="0.2">
      <c r="A199" s="45" t="s">
        <v>79</v>
      </c>
      <c r="B199" s="46">
        <v>0</v>
      </c>
      <c r="C199" s="46">
        <f t="shared" si="65"/>
        <v>0</v>
      </c>
      <c r="D199" s="46">
        <v>0</v>
      </c>
      <c r="E199" s="46">
        <v>0</v>
      </c>
      <c r="F199" s="46">
        <v>0</v>
      </c>
      <c r="G199" s="47">
        <v>0</v>
      </c>
    </row>
    <row r="200" spans="1:7" x14ac:dyDescent="0.2">
      <c r="A200" s="45" t="s">
        <v>80</v>
      </c>
      <c r="B200" s="46">
        <v>0</v>
      </c>
      <c r="C200" s="46">
        <f t="shared" si="65"/>
        <v>0</v>
      </c>
      <c r="D200" s="46">
        <v>0</v>
      </c>
      <c r="E200" s="46">
        <v>0</v>
      </c>
      <c r="F200" s="46">
        <v>0</v>
      </c>
      <c r="G200" s="47">
        <v>0</v>
      </c>
    </row>
    <row r="201" spans="1:7" x14ac:dyDescent="0.2">
      <c r="A201" s="42" t="s">
        <v>81</v>
      </c>
      <c r="B201" s="43">
        <f>SUM(B202:B203)</f>
        <v>0</v>
      </c>
      <c r="C201" s="43">
        <f t="shared" ref="C201:G201" si="66">SUM(C202:C203)</f>
        <v>437368438.61000007</v>
      </c>
      <c r="D201" s="43">
        <f t="shared" si="66"/>
        <v>437368438.61000007</v>
      </c>
      <c r="E201" s="43">
        <f t="shared" si="66"/>
        <v>235857093.54999998</v>
      </c>
      <c r="F201" s="43">
        <f t="shared" si="66"/>
        <v>235857093.54999998</v>
      </c>
      <c r="G201" s="44">
        <f t="shared" si="66"/>
        <v>201511345.06</v>
      </c>
    </row>
    <row r="202" spans="1:7" x14ac:dyDescent="0.2">
      <c r="A202" s="45" t="s">
        <v>82</v>
      </c>
      <c r="B202" s="46">
        <v>0</v>
      </c>
      <c r="C202" s="46">
        <f t="shared" ref="C202:C203" si="67">D202-B202</f>
        <v>437368438.61000007</v>
      </c>
      <c r="D202" s="46">
        <v>437368438.61000007</v>
      </c>
      <c r="E202" s="46">
        <v>235857093.54999998</v>
      </c>
      <c r="F202" s="46">
        <v>235857093.54999998</v>
      </c>
      <c r="G202" s="47">
        <v>201511345.06</v>
      </c>
    </row>
    <row r="203" spans="1:7" x14ac:dyDescent="0.2">
      <c r="A203" s="45" t="s">
        <v>83</v>
      </c>
      <c r="B203" s="46">
        <v>0</v>
      </c>
      <c r="C203" s="46">
        <f t="shared" si="67"/>
        <v>0</v>
      </c>
      <c r="D203" s="46">
        <v>0</v>
      </c>
      <c r="E203" s="46">
        <v>0</v>
      </c>
      <c r="F203" s="46">
        <v>0</v>
      </c>
      <c r="G203" s="47">
        <v>0</v>
      </c>
    </row>
    <row r="204" spans="1:7" x14ac:dyDescent="0.2">
      <c r="A204" s="42" t="s">
        <v>84</v>
      </c>
      <c r="B204" s="43">
        <f>SUM(B205:B209)</f>
        <v>153091445</v>
      </c>
      <c r="C204" s="43">
        <f t="shared" ref="C204:G204" si="68">SUM(C205:C209)</f>
        <v>6208030.869999975</v>
      </c>
      <c r="D204" s="43">
        <f t="shared" si="68"/>
        <v>159299475.86999997</v>
      </c>
      <c r="E204" s="43">
        <f t="shared" si="68"/>
        <v>76471934</v>
      </c>
      <c r="F204" s="43">
        <f t="shared" si="68"/>
        <v>76471934</v>
      </c>
      <c r="G204" s="44">
        <f t="shared" si="68"/>
        <v>82827541.870000005</v>
      </c>
    </row>
    <row r="205" spans="1:7" ht="25.5" x14ac:dyDescent="0.2">
      <c r="A205" s="45" t="s">
        <v>85</v>
      </c>
      <c r="B205" s="46">
        <v>153091445</v>
      </c>
      <c r="C205" s="46">
        <f t="shared" ref="C205:C209" si="69">D205-B205</f>
        <v>6148030.869999975</v>
      </c>
      <c r="D205" s="46">
        <v>159239475.86999997</v>
      </c>
      <c r="E205" s="46">
        <v>76411934</v>
      </c>
      <c r="F205" s="46">
        <v>76411934</v>
      </c>
      <c r="G205" s="47">
        <v>82827541.870000005</v>
      </c>
    </row>
    <row r="206" spans="1:7" x14ac:dyDescent="0.2">
      <c r="A206" s="45" t="s">
        <v>86</v>
      </c>
      <c r="B206" s="46">
        <v>0</v>
      </c>
      <c r="C206" s="46">
        <f t="shared" si="69"/>
        <v>0</v>
      </c>
      <c r="D206" s="46">
        <v>0</v>
      </c>
      <c r="E206" s="46">
        <v>0</v>
      </c>
      <c r="F206" s="46">
        <v>0</v>
      </c>
      <c r="G206" s="47">
        <v>0</v>
      </c>
    </row>
    <row r="207" spans="1:7" ht="25.5" x14ac:dyDescent="0.2">
      <c r="A207" s="45" t="s">
        <v>87</v>
      </c>
      <c r="B207" s="46">
        <v>0</v>
      </c>
      <c r="C207" s="46">
        <f t="shared" si="69"/>
        <v>0</v>
      </c>
      <c r="D207" s="46">
        <v>0</v>
      </c>
      <c r="E207" s="46">
        <v>0</v>
      </c>
      <c r="F207" s="46">
        <v>0</v>
      </c>
      <c r="G207" s="47">
        <v>0</v>
      </c>
    </row>
    <row r="208" spans="1:7" x14ac:dyDescent="0.2">
      <c r="A208" s="45" t="s">
        <v>88</v>
      </c>
      <c r="B208" s="46">
        <v>0</v>
      </c>
      <c r="C208" s="46">
        <f t="shared" si="69"/>
        <v>60000</v>
      </c>
      <c r="D208" s="46">
        <v>60000</v>
      </c>
      <c r="E208" s="46">
        <v>60000</v>
      </c>
      <c r="F208" s="46">
        <v>60000</v>
      </c>
      <c r="G208" s="47">
        <v>0</v>
      </c>
    </row>
    <row r="209" spans="1:7" x14ac:dyDescent="0.2">
      <c r="A209" s="45" t="s">
        <v>89</v>
      </c>
      <c r="B209" s="46">
        <v>0</v>
      </c>
      <c r="C209" s="46">
        <f t="shared" si="69"/>
        <v>0</v>
      </c>
      <c r="D209" s="46">
        <v>0</v>
      </c>
      <c r="E209" s="46">
        <v>0</v>
      </c>
      <c r="F209" s="46">
        <v>0</v>
      </c>
      <c r="G209" s="47">
        <v>0</v>
      </c>
    </row>
    <row r="210" spans="1:7" x14ac:dyDescent="0.2">
      <c r="A210" s="42" t="s">
        <v>90</v>
      </c>
      <c r="B210" s="43">
        <f t="shared" ref="B210:G210" si="70">SUM(B211:B213)</f>
        <v>0</v>
      </c>
      <c r="C210" s="43">
        <f t="shared" si="70"/>
        <v>0</v>
      </c>
      <c r="D210" s="43">
        <f t="shared" si="70"/>
        <v>0</v>
      </c>
      <c r="E210" s="43">
        <f t="shared" si="70"/>
        <v>0</v>
      </c>
      <c r="F210" s="43">
        <f t="shared" si="70"/>
        <v>0</v>
      </c>
      <c r="G210" s="44">
        <f t="shared" si="70"/>
        <v>0</v>
      </c>
    </row>
    <row r="211" spans="1:7" ht="25.5" x14ac:dyDescent="0.2">
      <c r="A211" s="45" t="s">
        <v>91</v>
      </c>
      <c r="B211" s="46">
        <v>0</v>
      </c>
      <c r="C211" s="46">
        <f t="shared" ref="C211:C213" si="71">D211-B211</f>
        <v>0</v>
      </c>
      <c r="D211" s="46">
        <v>0</v>
      </c>
      <c r="E211" s="46">
        <v>0</v>
      </c>
      <c r="F211" s="46">
        <v>0</v>
      </c>
      <c r="G211" s="47">
        <v>0</v>
      </c>
    </row>
    <row r="212" spans="1:7" x14ac:dyDescent="0.2">
      <c r="A212" s="45" t="s">
        <v>92</v>
      </c>
      <c r="B212" s="46">
        <v>0</v>
      </c>
      <c r="C212" s="46">
        <f t="shared" si="71"/>
        <v>0</v>
      </c>
      <c r="D212" s="46">
        <v>0</v>
      </c>
      <c r="E212" s="46">
        <v>0</v>
      </c>
      <c r="F212" s="46">
        <v>0</v>
      </c>
      <c r="G212" s="47">
        <v>0</v>
      </c>
    </row>
    <row r="213" spans="1:7" ht="25.5" x14ac:dyDescent="0.2">
      <c r="A213" s="45" t="s">
        <v>93</v>
      </c>
      <c r="B213" s="46">
        <v>0</v>
      </c>
      <c r="C213" s="46">
        <f t="shared" si="71"/>
        <v>0</v>
      </c>
      <c r="D213" s="46">
        <v>0</v>
      </c>
      <c r="E213" s="46">
        <v>0</v>
      </c>
      <c r="F213" s="46">
        <v>0</v>
      </c>
      <c r="G213" s="47">
        <v>0</v>
      </c>
    </row>
    <row r="214" spans="1:7" x14ac:dyDescent="0.2">
      <c r="A214" s="42" t="s">
        <v>94</v>
      </c>
      <c r="B214" s="43">
        <f>SUM(B215:B216)</f>
        <v>6197970</v>
      </c>
      <c r="C214" s="43">
        <f t="shared" ref="C214:G214" si="72">SUM(C215:C216)</f>
        <v>4479500</v>
      </c>
      <c r="D214" s="43">
        <f t="shared" si="72"/>
        <v>10677470</v>
      </c>
      <c r="E214" s="43">
        <f t="shared" si="72"/>
        <v>0</v>
      </c>
      <c r="F214" s="43">
        <f t="shared" si="72"/>
        <v>0</v>
      </c>
      <c r="G214" s="44">
        <f t="shared" si="72"/>
        <v>10677470</v>
      </c>
    </row>
    <row r="215" spans="1:7" ht="25.5" x14ac:dyDescent="0.2">
      <c r="A215" s="45" t="s">
        <v>95</v>
      </c>
      <c r="B215" s="46">
        <v>0</v>
      </c>
      <c r="C215" s="46">
        <f t="shared" ref="C215:C216" si="73">D215-B215</f>
        <v>0</v>
      </c>
      <c r="D215" s="46">
        <v>0</v>
      </c>
      <c r="E215" s="46">
        <v>0</v>
      </c>
      <c r="F215" s="46">
        <v>0</v>
      </c>
      <c r="G215" s="47">
        <v>0</v>
      </c>
    </row>
    <row r="216" spans="1:7" x14ac:dyDescent="0.2">
      <c r="A216" s="45" t="s">
        <v>96</v>
      </c>
      <c r="B216" s="46">
        <v>6197970</v>
      </c>
      <c r="C216" s="46">
        <f t="shared" si="73"/>
        <v>4479500</v>
      </c>
      <c r="D216" s="46">
        <v>10677470</v>
      </c>
      <c r="E216" s="46">
        <v>0</v>
      </c>
      <c r="F216" s="46">
        <v>0</v>
      </c>
      <c r="G216" s="47">
        <v>10677470</v>
      </c>
    </row>
    <row r="217" spans="1:7" x14ac:dyDescent="0.2">
      <c r="A217" s="39" t="s">
        <v>97</v>
      </c>
      <c r="B217" s="40">
        <v>0</v>
      </c>
      <c r="C217" s="40">
        <v>0</v>
      </c>
      <c r="D217" s="40">
        <v>0</v>
      </c>
      <c r="E217" s="40">
        <v>0</v>
      </c>
      <c r="F217" s="40">
        <v>0</v>
      </c>
      <c r="G217" s="41">
        <v>0</v>
      </c>
    </row>
    <row r="218" spans="1:7" ht="25.5" x14ac:dyDescent="0.2">
      <c r="A218" s="36" t="s">
        <v>98</v>
      </c>
      <c r="B218" s="37">
        <f>B219+B224</f>
        <v>0</v>
      </c>
      <c r="C218" s="37">
        <f t="shared" ref="C218:G218" si="74">C219+C224</f>
        <v>0</v>
      </c>
      <c r="D218" s="37">
        <f t="shared" si="74"/>
        <v>0</v>
      </c>
      <c r="E218" s="37">
        <f t="shared" si="74"/>
        <v>0</v>
      </c>
      <c r="F218" s="37">
        <f t="shared" si="74"/>
        <v>0</v>
      </c>
      <c r="G218" s="38">
        <f t="shared" si="74"/>
        <v>0</v>
      </c>
    </row>
    <row r="219" spans="1:7" ht="25.5" x14ac:dyDescent="0.2">
      <c r="A219" s="39" t="s">
        <v>99</v>
      </c>
      <c r="B219" s="40">
        <f>B220</f>
        <v>0</v>
      </c>
      <c r="C219" s="40">
        <f t="shared" ref="C219:G219" si="75">C220</f>
        <v>0</v>
      </c>
      <c r="D219" s="40">
        <f t="shared" si="75"/>
        <v>0</v>
      </c>
      <c r="E219" s="40">
        <f t="shared" si="75"/>
        <v>0</v>
      </c>
      <c r="F219" s="40">
        <f t="shared" si="75"/>
        <v>0</v>
      </c>
      <c r="G219" s="41">
        <f t="shared" si="75"/>
        <v>0</v>
      </c>
    </row>
    <row r="220" spans="1:7" x14ac:dyDescent="0.2">
      <c r="A220" s="42" t="s">
        <v>127</v>
      </c>
      <c r="B220" s="43">
        <f t="shared" ref="B220" si="76">SUM(B221:B223)</f>
        <v>0</v>
      </c>
      <c r="C220" s="43">
        <f t="shared" ref="C220:G220" si="77">SUM(C221:C223)</f>
        <v>0</v>
      </c>
      <c r="D220" s="43">
        <f t="shared" si="77"/>
        <v>0</v>
      </c>
      <c r="E220" s="43">
        <f t="shared" si="77"/>
        <v>0</v>
      </c>
      <c r="F220" s="43">
        <f t="shared" si="77"/>
        <v>0</v>
      </c>
      <c r="G220" s="44">
        <f t="shared" si="77"/>
        <v>0</v>
      </c>
    </row>
    <row r="221" spans="1:7" x14ac:dyDescent="0.2">
      <c r="A221" s="45" t="s">
        <v>101</v>
      </c>
      <c r="B221" s="46">
        <v>0</v>
      </c>
      <c r="C221" s="46">
        <f t="shared" ref="C221:C223" si="78">D221-B221</f>
        <v>0</v>
      </c>
      <c r="D221" s="46">
        <v>0</v>
      </c>
      <c r="E221" s="46">
        <v>0</v>
      </c>
      <c r="F221" s="46">
        <v>0</v>
      </c>
      <c r="G221" s="47">
        <v>0</v>
      </c>
    </row>
    <row r="222" spans="1:7" x14ac:dyDescent="0.2">
      <c r="A222" s="45" t="s">
        <v>102</v>
      </c>
      <c r="B222" s="46">
        <v>0</v>
      </c>
      <c r="C222" s="46">
        <f t="shared" si="78"/>
        <v>0</v>
      </c>
      <c r="D222" s="46">
        <v>0</v>
      </c>
      <c r="E222" s="46">
        <v>0</v>
      </c>
      <c r="F222" s="46">
        <v>0</v>
      </c>
      <c r="G222" s="47">
        <v>0</v>
      </c>
    </row>
    <row r="223" spans="1:7" x14ac:dyDescent="0.2">
      <c r="A223" s="45" t="s">
        <v>103</v>
      </c>
      <c r="B223" s="46">
        <v>0</v>
      </c>
      <c r="C223" s="46">
        <f t="shared" si="78"/>
        <v>0</v>
      </c>
      <c r="D223" s="46">
        <v>0</v>
      </c>
      <c r="E223" s="46">
        <v>0</v>
      </c>
      <c r="F223" s="46">
        <v>0</v>
      </c>
      <c r="G223" s="47">
        <v>0</v>
      </c>
    </row>
    <row r="224" spans="1:7" s="32" customFormat="1" ht="26.25" x14ac:dyDescent="0.25">
      <c r="A224" s="39" t="s">
        <v>104</v>
      </c>
      <c r="B224" s="40">
        <v>0</v>
      </c>
      <c r="C224" s="40">
        <v>0</v>
      </c>
      <c r="D224" s="40">
        <v>0</v>
      </c>
      <c r="E224" s="40">
        <v>0</v>
      </c>
      <c r="F224" s="40">
        <v>0</v>
      </c>
      <c r="G224" s="41">
        <v>0</v>
      </c>
    </row>
    <row r="225" spans="1:7" x14ac:dyDescent="0.2">
      <c r="A225" s="33" t="s">
        <v>105</v>
      </c>
      <c r="B225" s="34">
        <f>B226+B227+B231</f>
        <v>0</v>
      </c>
      <c r="C225" s="34">
        <f t="shared" ref="C225:G225" si="79">C226+C227+C231</f>
        <v>0</v>
      </c>
      <c r="D225" s="34">
        <f t="shared" si="79"/>
        <v>0</v>
      </c>
      <c r="E225" s="34">
        <f t="shared" si="79"/>
        <v>0</v>
      </c>
      <c r="F225" s="34">
        <f t="shared" si="79"/>
        <v>0</v>
      </c>
      <c r="G225" s="35">
        <f t="shared" si="79"/>
        <v>0</v>
      </c>
    </row>
    <row r="226" spans="1:7" ht="25.5" x14ac:dyDescent="0.2">
      <c r="A226" s="36" t="s">
        <v>106</v>
      </c>
      <c r="B226" s="37">
        <v>0</v>
      </c>
      <c r="C226" s="37">
        <v>0</v>
      </c>
      <c r="D226" s="37">
        <v>0</v>
      </c>
      <c r="E226" s="37">
        <v>0</v>
      </c>
      <c r="F226" s="37">
        <v>0</v>
      </c>
      <c r="G226" s="38">
        <v>0</v>
      </c>
    </row>
    <row r="227" spans="1:7" s="32" customFormat="1" ht="26.25" x14ac:dyDescent="0.25">
      <c r="A227" s="36" t="s">
        <v>107</v>
      </c>
      <c r="B227" s="37">
        <f>B228</f>
        <v>0</v>
      </c>
      <c r="C227" s="37">
        <f t="shared" ref="C227:G228" si="80">C228</f>
        <v>0</v>
      </c>
      <c r="D227" s="37">
        <f t="shared" si="80"/>
        <v>0</v>
      </c>
      <c r="E227" s="37">
        <f t="shared" si="80"/>
        <v>0</v>
      </c>
      <c r="F227" s="37">
        <f t="shared" si="80"/>
        <v>0</v>
      </c>
      <c r="G227" s="38">
        <f t="shared" si="80"/>
        <v>0</v>
      </c>
    </row>
    <row r="228" spans="1:7" ht="25.5" x14ac:dyDescent="0.2">
      <c r="A228" s="39" t="s">
        <v>108</v>
      </c>
      <c r="B228" s="40">
        <f>B229</f>
        <v>0</v>
      </c>
      <c r="C228" s="40">
        <f>C229</f>
        <v>0</v>
      </c>
      <c r="D228" s="40">
        <f t="shared" si="80"/>
        <v>0</v>
      </c>
      <c r="E228" s="40">
        <f t="shared" si="80"/>
        <v>0</v>
      </c>
      <c r="F228" s="40">
        <f t="shared" si="80"/>
        <v>0</v>
      </c>
      <c r="G228" s="41">
        <f t="shared" si="80"/>
        <v>0</v>
      </c>
    </row>
    <row r="229" spans="1:7" x14ac:dyDescent="0.2">
      <c r="A229" s="42" t="s">
        <v>109</v>
      </c>
      <c r="B229" s="43">
        <f t="shared" ref="B229:E229" si="81">B230</f>
        <v>0</v>
      </c>
      <c r="C229" s="43">
        <f t="shared" si="81"/>
        <v>0</v>
      </c>
      <c r="D229" s="43">
        <f>D230</f>
        <v>0</v>
      </c>
      <c r="E229" s="43">
        <f t="shared" si="81"/>
        <v>0</v>
      </c>
      <c r="F229" s="43">
        <f>F230</f>
        <v>0</v>
      </c>
      <c r="G229" s="44">
        <f>G230</f>
        <v>0</v>
      </c>
    </row>
    <row r="230" spans="1:7" ht="25.5" x14ac:dyDescent="0.2">
      <c r="A230" s="45" t="s">
        <v>110</v>
      </c>
      <c r="B230" s="46">
        <v>0</v>
      </c>
      <c r="C230" s="46">
        <f t="shared" ref="C230" si="82">D230-B230</f>
        <v>0</v>
      </c>
      <c r="D230" s="46">
        <v>0</v>
      </c>
      <c r="E230" s="46">
        <v>0</v>
      </c>
      <c r="F230" s="46">
        <v>0</v>
      </c>
      <c r="G230" s="47">
        <v>0</v>
      </c>
    </row>
    <row r="231" spans="1:7" s="32" customFormat="1" ht="26.25" x14ac:dyDescent="0.25">
      <c r="A231" s="36" t="s">
        <v>111</v>
      </c>
      <c r="B231" s="37">
        <v>0</v>
      </c>
      <c r="C231" s="37">
        <v>0</v>
      </c>
      <c r="D231" s="37">
        <v>0</v>
      </c>
      <c r="E231" s="37">
        <v>0</v>
      </c>
      <c r="F231" s="37">
        <v>0</v>
      </c>
      <c r="G231" s="38">
        <v>0</v>
      </c>
    </row>
    <row r="232" spans="1:7" x14ac:dyDescent="0.2">
      <c r="A232" s="28" t="s">
        <v>112</v>
      </c>
      <c r="B232" s="29">
        <f>B233</f>
        <v>2006872011</v>
      </c>
      <c r="C232" s="30">
        <f t="shared" ref="C232:G233" si="83">C233</f>
        <v>48251259.249999978</v>
      </c>
      <c r="D232" s="30">
        <f t="shared" si="83"/>
        <v>2055123270.2499998</v>
      </c>
      <c r="E232" s="30">
        <f t="shared" si="83"/>
        <v>1129049397.9000001</v>
      </c>
      <c r="F232" s="30">
        <f t="shared" si="83"/>
        <v>1129049397.9000001</v>
      </c>
      <c r="G232" s="31">
        <f t="shared" si="83"/>
        <v>926073872.35000002</v>
      </c>
    </row>
    <row r="233" spans="1:7" x14ac:dyDescent="0.2">
      <c r="A233" s="33" t="s">
        <v>128</v>
      </c>
      <c r="B233" s="34">
        <f>B234</f>
        <v>2006872011</v>
      </c>
      <c r="C233" s="34">
        <f t="shared" si="83"/>
        <v>48251259.249999978</v>
      </c>
      <c r="D233" s="34">
        <f t="shared" si="83"/>
        <v>2055123270.2499998</v>
      </c>
      <c r="E233" s="34">
        <f t="shared" si="83"/>
        <v>1129049397.9000001</v>
      </c>
      <c r="F233" s="34">
        <f t="shared" si="83"/>
        <v>1129049397.9000001</v>
      </c>
      <c r="G233" s="35">
        <f t="shared" si="83"/>
        <v>926073872.35000002</v>
      </c>
    </row>
    <row r="234" spans="1:7" x14ac:dyDescent="0.2">
      <c r="A234" s="36" t="s">
        <v>129</v>
      </c>
      <c r="B234" s="37">
        <f>B235+B248</f>
        <v>2006872011</v>
      </c>
      <c r="C234" s="37">
        <f t="shared" ref="C234:G234" si="84">C235+C248</f>
        <v>48251259.249999978</v>
      </c>
      <c r="D234" s="37">
        <f t="shared" si="84"/>
        <v>2055123270.2499998</v>
      </c>
      <c r="E234" s="37">
        <f t="shared" si="84"/>
        <v>1129049397.9000001</v>
      </c>
      <c r="F234" s="37">
        <f t="shared" si="84"/>
        <v>1129049397.9000001</v>
      </c>
      <c r="G234" s="38">
        <f t="shared" si="84"/>
        <v>926073872.35000002</v>
      </c>
    </row>
    <row r="235" spans="1:7" x14ac:dyDescent="0.2">
      <c r="A235" s="39" t="s">
        <v>130</v>
      </c>
      <c r="B235" s="40">
        <f>B236</f>
        <v>2006872011</v>
      </c>
      <c r="C235" s="40">
        <f t="shared" ref="C235:G235" si="85">C236</f>
        <v>48251259.249999978</v>
      </c>
      <c r="D235" s="40">
        <f t="shared" si="85"/>
        <v>2055123270.2499998</v>
      </c>
      <c r="E235" s="40">
        <f t="shared" si="85"/>
        <v>1129049397.9000001</v>
      </c>
      <c r="F235" s="40">
        <f t="shared" si="85"/>
        <v>1129049397.9000001</v>
      </c>
      <c r="G235" s="41">
        <f t="shared" si="85"/>
        <v>926073872.35000002</v>
      </c>
    </row>
    <row r="236" spans="1:7" x14ac:dyDescent="0.2">
      <c r="A236" s="42" t="s">
        <v>113</v>
      </c>
      <c r="B236" s="43">
        <f>SUM(B237:B247)</f>
        <v>2006872011</v>
      </c>
      <c r="C236" s="43">
        <f t="shared" ref="C236:G236" si="86">SUM(C237:C247)</f>
        <v>48251259.249999978</v>
      </c>
      <c r="D236" s="43">
        <f t="shared" si="86"/>
        <v>2055123270.2499998</v>
      </c>
      <c r="E236" s="43">
        <f t="shared" si="86"/>
        <v>1129049397.9000001</v>
      </c>
      <c r="F236" s="43">
        <f t="shared" si="86"/>
        <v>1129049397.9000001</v>
      </c>
      <c r="G236" s="44">
        <f t="shared" si="86"/>
        <v>926073872.35000002</v>
      </c>
    </row>
    <row r="237" spans="1:7" x14ac:dyDescent="0.2">
      <c r="A237" s="45" t="s">
        <v>114</v>
      </c>
      <c r="B237" s="46">
        <v>88381313</v>
      </c>
      <c r="C237" s="46">
        <f t="shared" ref="C237:C247" si="87">D237-B237</f>
        <v>5591485.25</v>
      </c>
      <c r="D237" s="46">
        <v>93972798.25</v>
      </c>
      <c r="E237" s="46">
        <v>51200549</v>
      </c>
      <c r="F237" s="46">
        <v>51200549</v>
      </c>
      <c r="G237" s="47">
        <v>42772249.25</v>
      </c>
    </row>
    <row r="238" spans="1:7" x14ac:dyDescent="0.2">
      <c r="A238" s="45" t="s">
        <v>115</v>
      </c>
      <c r="B238" s="46">
        <v>267949120</v>
      </c>
      <c r="C238" s="46">
        <f t="shared" si="87"/>
        <v>-4199957</v>
      </c>
      <c r="D238" s="46">
        <v>263749163</v>
      </c>
      <c r="E238" s="46">
        <v>151742502</v>
      </c>
      <c r="F238" s="46">
        <v>151742502</v>
      </c>
      <c r="G238" s="47">
        <v>112006661</v>
      </c>
    </row>
    <row r="239" spans="1:7" x14ac:dyDescent="0.2">
      <c r="A239" s="45" t="s">
        <v>116</v>
      </c>
      <c r="B239" s="46">
        <v>26470901</v>
      </c>
      <c r="C239" s="46">
        <f t="shared" si="87"/>
        <v>49684</v>
      </c>
      <c r="D239" s="46">
        <v>26520585</v>
      </c>
      <c r="E239" s="46">
        <v>14360466</v>
      </c>
      <c r="F239" s="46">
        <v>14360466</v>
      </c>
      <c r="G239" s="47">
        <v>12160119</v>
      </c>
    </row>
    <row r="240" spans="1:7" x14ac:dyDescent="0.2">
      <c r="A240" s="45" t="s">
        <v>117</v>
      </c>
      <c r="B240" s="46">
        <v>360518909</v>
      </c>
      <c r="C240" s="46">
        <f t="shared" si="87"/>
        <v>6755191.5500000119</v>
      </c>
      <c r="D240" s="46">
        <v>367274100.55000001</v>
      </c>
      <c r="E240" s="46">
        <v>205973467.34999999</v>
      </c>
      <c r="F240" s="46">
        <v>205973467.34999999</v>
      </c>
      <c r="G240" s="47">
        <v>161300633.19999999</v>
      </c>
    </row>
    <row r="241" spans="1:7" x14ac:dyDescent="0.2">
      <c r="A241" s="45" t="s">
        <v>118</v>
      </c>
      <c r="B241" s="46">
        <v>688972856</v>
      </c>
      <c r="C241" s="46">
        <f t="shared" si="87"/>
        <v>24466151.299999952</v>
      </c>
      <c r="D241" s="46">
        <v>713439007.29999995</v>
      </c>
      <c r="E241" s="46">
        <v>379087544.5</v>
      </c>
      <c r="F241" s="46">
        <v>379087544.5</v>
      </c>
      <c r="G241" s="47">
        <v>334351462.80000001</v>
      </c>
    </row>
    <row r="242" spans="1:7" x14ac:dyDescent="0.2">
      <c r="A242" s="45" t="s">
        <v>119</v>
      </c>
      <c r="B242" s="46">
        <v>124624930</v>
      </c>
      <c r="C242" s="46">
        <f t="shared" si="87"/>
        <v>-1861892</v>
      </c>
      <c r="D242" s="46">
        <v>122763038</v>
      </c>
      <c r="E242" s="46">
        <v>70672506</v>
      </c>
      <c r="F242" s="46">
        <v>70672506</v>
      </c>
      <c r="G242" s="47">
        <v>52090532</v>
      </c>
    </row>
    <row r="243" spans="1:7" x14ac:dyDescent="0.2">
      <c r="A243" s="45" t="s">
        <v>120</v>
      </c>
      <c r="B243" s="46">
        <v>69613346</v>
      </c>
      <c r="C243" s="46">
        <f t="shared" si="87"/>
        <v>-716829</v>
      </c>
      <c r="D243" s="46">
        <v>68896517</v>
      </c>
      <c r="E243" s="46">
        <v>39169254</v>
      </c>
      <c r="F243" s="46">
        <v>39169254</v>
      </c>
      <c r="G243" s="47">
        <v>29727263</v>
      </c>
    </row>
    <row r="244" spans="1:7" x14ac:dyDescent="0.2">
      <c r="A244" s="45" t="s">
        <v>121</v>
      </c>
      <c r="B244" s="46">
        <v>212385589</v>
      </c>
      <c r="C244" s="46">
        <f t="shared" si="87"/>
        <v>11104266.550000012</v>
      </c>
      <c r="D244" s="46">
        <v>223489855.55000001</v>
      </c>
      <c r="E244" s="46">
        <v>121810707.05</v>
      </c>
      <c r="F244" s="46">
        <v>121810707.05</v>
      </c>
      <c r="G244" s="47">
        <v>101679148.5</v>
      </c>
    </row>
    <row r="245" spans="1:7" x14ac:dyDescent="0.2">
      <c r="A245" s="45" t="s">
        <v>122</v>
      </c>
      <c r="B245" s="46">
        <v>54779293</v>
      </c>
      <c r="C245" s="46">
        <f t="shared" si="87"/>
        <v>7537175.6000000015</v>
      </c>
      <c r="D245" s="46">
        <v>62316468.600000001</v>
      </c>
      <c r="E245" s="46">
        <v>31818478</v>
      </c>
      <c r="F245" s="46">
        <v>31818478</v>
      </c>
      <c r="G245" s="47">
        <v>30497990.600000001</v>
      </c>
    </row>
    <row r="246" spans="1:7" x14ac:dyDescent="0.2">
      <c r="A246" s="45" t="s">
        <v>123</v>
      </c>
      <c r="B246" s="46">
        <v>94014969</v>
      </c>
      <c r="C246" s="46">
        <f t="shared" si="87"/>
        <v>-467495</v>
      </c>
      <c r="D246" s="46">
        <v>93547474</v>
      </c>
      <c r="E246" s="46">
        <v>53015094</v>
      </c>
      <c r="F246" s="46">
        <v>53015094</v>
      </c>
      <c r="G246" s="47">
        <v>40532380</v>
      </c>
    </row>
    <row r="247" spans="1:7" x14ac:dyDescent="0.2">
      <c r="A247" s="45" t="s">
        <v>124</v>
      </c>
      <c r="B247" s="46">
        <v>19160785</v>
      </c>
      <c r="C247" s="46">
        <f t="shared" si="87"/>
        <v>-6522</v>
      </c>
      <c r="D247" s="46">
        <v>19154263</v>
      </c>
      <c r="E247" s="46">
        <v>10198830</v>
      </c>
      <c r="F247" s="46">
        <v>10198830</v>
      </c>
      <c r="G247" s="47">
        <v>8955433</v>
      </c>
    </row>
    <row r="248" spans="1:7" ht="25.5" x14ac:dyDescent="0.2">
      <c r="A248" s="39" t="s">
        <v>50</v>
      </c>
      <c r="B248" s="40">
        <f>B249</f>
        <v>0</v>
      </c>
      <c r="C248" s="40">
        <f t="shared" ref="C248:G248" si="88">C249</f>
        <v>0</v>
      </c>
      <c r="D248" s="40">
        <f t="shared" si="88"/>
        <v>0</v>
      </c>
      <c r="E248" s="40">
        <f t="shared" si="88"/>
        <v>0</v>
      </c>
      <c r="F248" s="40">
        <f t="shared" si="88"/>
        <v>0</v>
      </c>
      <c r="G248" s="41">
        <f t="shared" si="88"/>
        <v>0</v>
      </c>
    </row>
    <row r="249" spans="1:7" x14ac:dyDescent="0.2">
      <c r="A249" s="45" t="s">
        <v>125</v>
      </c>
      <c r="B249" s="46">
        <v>0</v>
      </c>
      <c r="C249" s="46">
        <f t="shared" ref="C249" si="89">D249-B249</f>
        <v>0</v>
      </c>
      <c r="D249" s="46">
        <v>0</v>
      </c>
      <c r="E249" s="46">
        <v>0</v>
      </c>
      <c r="F249" s="46">
        <v>0</v>
      </c>
      <c r="G249" s="47">
        <v>0</v>
      </c>
    </row>
    <row r="250" spans="1:7" x14ac:dyDescent="0.2">
      <c r="A250" s="55" t="s">
        <v>131</v>
      </c>
      <c r="B250" s="56">
        <f>B13+B132</f>
        <v>35193042005</v>
      </c>
      <c r="C250" s="56">
        <f t="shared" ref="C250:G250" si="90">C13+C132</f>
        <v>5152681329.8900042</v>
      </c>
      <c r="D250" s="56">
        <f t="shared" si="90"/>
        <v>40345723334.889999</v>
      </c>
      <c r="E250" s="56">
        <f t="shared" si="90"/>
        <v>16648541109.689999</v>
      </c>
      <c r="F250" s="56">
        <f t="shared" si="90"/>
        <v>15180255004.780001</v>
      </c>
      <c r="G250" s="57">
        <f t="shared" si="90"/>
        <v>23697182225.200001</v>
      </c>
    </row>
    <row r="251" spans="1:7" x14ac:dyDescent="0.2">
      <c r="A251" s="58" t="s">
        <v>132</v>
      </c>
      <c r="B251" s="58"/>
      <c r="C251" s="58"/>
      <c r="D251" s="58"/>
      <c r="E251" s="58"/>
      <c r="F251" s="58"/>
      <c r="G251" s="58"/>
    </row>
    <row r="252" spans="1:7" x14ac:dyDescent="0.2">
      <c r="A252" s="59"/>
      <c r="B252" s="60"/>
      <c r="C252" s="60"/>
      <c r="D252" s="60"/>
      <c r="E252" s="60"/>
      <c r="F252" s="60"/>
      <c r="G252" s="60"/>
    </row>
    <row r="253" spans="1:7" ht="25.5" x14ac:dyDescent="0.35">
      <c r="A253" s="61"/>
      <c r="B253" s="62"/>
      <c r="C253" s="62"/>
      <c r="D253" s="62"/>
      <c r="E253" s="62"/>
      <c r="F253" s="62"/>
      <c r="G253" s="62"/>
    </row>
    <row r="254" spans="1:7" x14ac:dyDescent="0.2">
      <c r="A254" s="59"/>
      <c r="B254" s="63"/>
      <c r="C254" s="64"/>
      <c r="D254" s="64"/>
      <c r="E254" s="64"/>
      <c r="F254" s="64"/>
      <c r="G254" s="64"/>
    </row>
    <row r="255" spans="1:7" x14ac:dyDescent="0.2">
      <c r="A255" s="59"/>
      <c r="B255" s="60"/>
      <c r="C255" s="60"/>
      <c r="D255" s="60"/>
      <c r="E255" s="60"/>
      <c r="F255" s="60"/>
      <c r="G255" s="60"/>
    </row>
    <row r="256" spans="1:7" x14ac:dyDescent="0.2">
      <c r="A256" s="59"/>
      <c r="B256" s="60"/>
      <c r="C256" s="60"/>
      <c r="D256" s="60"/>
      <c r="E256" s="60"/>
      <c r="F256" s="60"/>
      <c r="G256" s="60"/>
    </row>
    <row r="257" spans="1:7" x14ac:dyDescent="0.2">
      <c r="A257" s="59"/>
      <c r="F257" s="60"/>
      <c r="G257" s="60"/>
    </row>
    <row r="258" spans="1:7" x14ac:dyDescent="0.2">
      <c r="A258" s="59"/>
      <c r="B258" s="60"/>
      <c r="C258" s="60"/>
      <c r="D258" s="60"/>
      <c r="E258" s="60"/>
      <c r="F258" s="60"/>
      <c r="G258" s="60"/>
    </row>
  </sheetData>
  <mergeCells count="9">
    <mergeCell ref="A251:G251"/>
    <mergeCell ref="A6:G6"/>
    <mergeCell ref="A7:G7"/>
    <mergeCell ref="A8:G8"/>
    <mergeCell ref="A9:G9"/>
    <mergeCell ref="A10:G10"/>
    <mergeCell ref="A11:A12"/>
    <mergeCell ref="B11:F11"/>
    <mergeCell ref="G11:G12"/>
  </mergeCells>
  <printOptions horizontalCentered="1"/>
  <pageMargins left="0" right="0" top="0.35433070866141736" bottom="0.39370078740157483" header="0.19685039370078741" footer="0.15748031496062992"/>
  <pageSetup scale="79" fitToHeight="0" orientation="portrait" r:id="rId1"/>
  <headerFooter>
    <oddFooter>&amp;C&amp;P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ADMTVA (a) LDF</vt:lpstr>
      <vt:lpstr>'ADMTVA (a) LDF'!Área_de_impresión</vt:lpstr>
      <vt:lpstr>'ADMTVA (a) LDF'!Títulos_a_imprimir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Lillian Avilez</dc:creator>
  <cp:lastModifiedBy>Lillian Avilez</cp:lastModifiedBy>
  <cp:lastPrinted>2020-09-18T14:51:28Z</cp:lastPrinted>
  <dcterms:created xsi:type="dcterms:W3CDTF">2020-09-18T14:50:47Z</dcterms:created>
  <dcterms:modified xsi:type="dcterms:W3CDTF">2020-09-18T14:52:01Z</dcterms:modified>
</cp:coreProperties>
</file>